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\"/>
    </mc:Choice>
  </mc:AlternateContent>
  <bookViews>
    <workbookView xWindow="0" yWindow="120" windowWidth="20640" windowHeight="9615"/>
  </bookViews>
  <sheets>
    <sheet name="Русски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J66" i="1"/>
  <c r="J65" i="1"/>
  <c r="J64" i="1"/>
  <c r="J63" i="1"/>
  <c r="K63" i="1" s="1"/>
  <c r="D63" i="1"/>
  <c r="D62" i="1"/>
  <c r="J62" i="1" s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Q55" i="1"/>
  <c r="M55" i="1"/>
  <c r="H55" i="1"/>
  <c r="F55" i="1"/>
  <c r="E55" i="1"/>
  <c r="D55" i="1"/>
  <c r="J53" i="1"/>
  <c r="K53" i="1" s="1"/>
  <c r="J52" i="1"/>
  <c r="K52" i="1" s="1"/>
  <c r="J51" i="1"/>
  <c r="K51" i="1" s="1"/>
  <c r="J50" i="1"/>
  <c r="K50" i="1" s="1"/>
  <c r="Q49" i="1"/>
  <c r="M49" i="1"/>
  <c r="H49" i="1"/>
  <c r="F49" i="1"/>
  <c r="E49" i="1"/>
  <c r="D49" i="1"/>
  <c r="C49" i="1"/>
  <c r="J48" i="1"/>
  <c r="J47" i="1"/>
  <c r="J46" i="1"/>
  <c r="J45" i="1"/>
  <c r="J44" i="1"/>
  <c r="Q43" i="1"/>
  <c r="M43" i="1"/>
  <c r="H43" i="1"/>
  <c r="F43" i="1"/>
  <c r="D43" i="1"/>
  <c r="J42" i="1"/>
  <c r="J41" i="1"/>
  <c r="J40" i="1"/>
  <c r="J39" i="1"/>
  <c r="J38" i="1"/>
  <c r="J37" i="1"/>
  <c r="Q36" i="1"/>
  <c r="M36" i="1"/>
  <c r="H36" i="1"/>
  <c r="F36" i="1"/>
  <c r="E36" i="1"/>
  <c r="D36" i="1"/>
  <c r="C36" i="1"/>
  <c r="J35" i="1"/>
  <c r="J34" i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Q26" i="1"/>
  <c r="M26" i="1"/>
  <c r="H26" i="1"/>
  <c r="F26" i="1"/>
  <c r="E26" i="1"/>
  <c r="D26" i="1"/>
  <c r="C26" i="1"/>
  <c r="K24" i="1"/>
  <c r="K23" i="1"/>
  <c r="K22" i="1"/>
  <c r="J21" i="1"/>
  <c r="K21" i="1" s="1"/>
  <c r="K20" i="1"/>
  <c r="K19" i="1"/>
  <c r="K18" i="1"/>
  <c r="K17" i="1"/>
  <c r="K16" i="1"/>
  <c r="Q15" i="1"/>
  <c r="M15" i="1"/>
  <c r="J15" i="1"/>
  <c r="H15" i="1"/>
  <c r="F15" i="1"/>
  <c r="E15" i="1"/>
  <c r="D15" i="1"/>
  <c r="C15" i="1"/>
  <c r="J14" i="1"/>
  <c r="J13" i="1"/>
  <c r="K13" i="1" s="1"/>
  <c r="J12" i="1"/>
  <c r="K12" i="1" s="1"/>
  <c r="J11" i="1"/>
  <c r="K11" i="1" s="1"/>
  <c r="K10" i="1"/>
  <c r="J10" i="1"/>
  <c r="J9" i="1"/>
  <c r="K9" i="1" s="1"/>
  <c r="Q8" i="1"/>
  <c r="M8" i="1"/>
  <c r="M69" i="1" s="1"/>
  <c r="F8" i="1"/>
  <c r="E8" i="1"/>
  <c r="D8" i="1"/>
  <c r="C8" i="1"/>
  <c r="D71" i="1" l="1"/>
  <c r="F71" i="1"/>
  <c r="H71" i="1"/>
  <c r="J26" i="1"/>
  <c r="K26" i="1" s="1"/>
  <c r="J43" i="1"/>
  <c r="K43" i="1" s="1"/>
  <c r="J8" i="1"/>
  <c r="J69" i="1" s="1"/>
  <c r="Q71" i="1"/>
  <c r="K15" i="1"/>
  <c r="J36" i="1"/>
  <c r="K36" i="1" s="1"/>
  <c r="Q70" i="1"/>
  <c r="M71" i="1"/>
  <c r="J49" i="1"/>
  <c r="K49" i="1" s="1"/>
  <c r="M70" i="1"/>
  <c r="K8" i="1"/>
  <c r="Q69" i="1"/>
  <c r="J55" i="1"/>
  <c r="K55" i="1" s="1"/>
  <c r="J70" i="1" l="1"/>
  <c r="J71" i="1"/>
  <c r="K71" i="1" s="1"/>
</calcChain>
</file>

<file path=xl/sharedStrings.xml><?xml version="1.0" encoding="utf-8"?>
<sst xmlns="http://schemas.openxmlformats.org/spreadsheetml/2006/main" count="136" uniqueCount="93">
  <si>
    <t>Баткен</t>
  </si>
  <si>
    <t>Ош</t>
  </si>
  <si>
    <t>ММРФ</t>
  </si>
  <si>
    <t>Ыссык-Көл</t>
  </si>
  <si>
    <t>Нарын</t>
  </si>
  <si>
    <t>Талас</t>
  </si>
  <si>
    <t>Чуй</t>
  </si>
  <si>
    <t xml:space="preserve">Баткен   </t>
  </si>
  <si>
    <t xml:space="preserve">Кадамжай </t>
  </si>
  <si>
    <t xml:space="preserve">Лейлек </t>
  </si>
  <si>
    <t>г.Баткен</t>
  </si>
  <si>
    <t>Ала-Бука</t>
  </si>
  <si>
    <t xml:space="preserve">Аксы </t>
  </si>
  <si>
    <t xml:space="preserve">Базар-Коргон </t>
  </si>
  <si>
    <t xml:space="preserve">Ноокен </t>
  </si>
  <si>
    <t xml:space="preserve">Сузак </t>
  </si>
  <si>
    <t xml:space="preserve">Токтогул  </t>
  </si>
  <si>
    <t xml:space="preserve">Тогуз-Торо </t>
  </si>
  <si>
    <t xml:space="preserve">Чаткал </t>
  </si>
  <si>
    <t xml:space="preserve"> Жалал-Абад ш.</t>
  </si>
  <si>
    <t xml:space="preserve">Алай </t>
  </si>
  <si>
    <t xml:space="preserve">Араван </t>
  </si>
  <si>
    <t>Кара-Кулжа</t>
  </si>
  <si>
    <t>Кара-Суу</t>
  </si>
  <si>
    <t xml:space="preserve">Ноокат </t>
  </si>
  <si>
    <t>Өзгөн</t>
  </si>
  <si>
    <t>Чон-Алай</t>
  </si>
  <si>
    <t>Ак-Суу</t>
  </si>
  <si>
    <t>Жети-Өгүз</t>
  </si>
  <si>
    <t xml:space="preserve">Тон </t>
  </si>
  <si>
    <t xml:space="preserve">Түп </t>
  </si>
  <si>
    <t>Ак-Талаа</t>
  </si>
  <si>
    <t>Ат-Башы</t>
  </si>
  <si>
    <t>Жумгал</t>
  </si>
  <si>
    <t>Кочкор</t>
  </si>
  <si>
    <t>Бакай-Ата</t>
  </si>
  <si>
    <t>Кара-Буура</t>
  </si>
  <si>
    <t xml:space="preserve">Манас </t>
  </si>
  <si>
    <t xml:space="preserve">Талас </t>
  </si>
  <si>
    <t>Аламудун</t>
  </si>
  <si>
    <t>Жайыл</t>
  </si>
  <si>
    <t>Кемин</t>
  </si>
  <si>
    <t>Москва</t>
  </si>
  <si>
    <t>Панфилов</t>
  </si>
  <si>
    <t>Сокулук</t>
  </si>
  <si>
    <t>Ыссык-Ата</t>
  </si>
  <si>
    <t>Жалпысынан</t>
  </si>
  <si>
    <t>Жалал-Абад</t>
  </si>
  <si>
    <t>Кызыл-Кия ш.</t>
  </si>
  <si>
    <t>Ош ш.</t>
  </si>
  <si>
    <t>Республика</t>
  </si>
  <si>
    <t>фирмалар</t>
  </si>
  <si>
    <t>База Фонда госрезерва</t>
  </si>
  <si>
    <t>ОсОО "Москва агропромервис"</t>
  </si>
  <si>
    <t>ОАО Кант -Дан-Азык</t>
  </si>
  <si>
    <t>ОАО Талас-Дан-Азык</t>
  </si>
  <si>
    <t>г.Бишкек</t>
  </si>
  <si>
    <t>ГП Дан Кара-Балта</t>
  </si>
  <si>
    <t>Область</t>
  </si>
  <si>
    <t xml:space="preserve">селитра </t>
  </si>
  <si>
    <t>карбамид</t>
  </si>
  <si>
    <t xml:space="preserve">аммофос </t>
  </si>
  <si>
    <t>МЖС
керектоо</t>
  </si>
  <si>
    <t>МЖС болгон баалар, сом/кг</t>
  </si>
  <si>
    <t>2016 -  жылы ушул күнгө карата</t>
  </si>
  <si>
    <t>16-17</t>
  </si>
  <si>
    <t>ММРФ базасында</t>
  </si>
  <si>
    <t xml:space="preserve">х            </t>
  </si>
  <si>
    <t>Химиялаштыруу жана агрохимикаттарды каттоо бөлүмүнүн башчысы                                                                                                                              А.Акматов</t>
  </si>
  <si>
    <t>19-20</t>
  </si>
  <si>
    <t xml:space="preserve"> </t>
  </si>
  <si>
    <t>%,камсыздалганы</t>
  </si>
  <si>
    <t>туштуктө</t>
  </si>
  <si>
    <t>тундуктө</t>
  </si>
  <si>
    <t>18-19</t>
  </si>
  <si>
    <t>24-26</t>
  </si>
  <si>
    <t>23-25</t>
  </si>
  <si>
    <t>г.Балыкчи</t>
  </si>
  <si>
    <t>тонн</t>
  </si>
  <si>
    <t>23-24</t>
  </si>
  <si>
    <t>2016-ж. МЖС калдыктары</t>
  </si>
  <si>
    <t>2017- ж.алынып келингени, калдыктар менен</t>
  </si>
  <si>
    <t>2017-жылы сатылганы</t>
  </si>
  <si>
    <t>15-16</t>
  </si>
  <si>
    <t>26-27</t>
  </si>
  <si>
    <t>24-25</t>
  </si>
  <si>
    <t>14,0-16,0</t>
  </si>
  <si>
    <t>25-26</t>
  </si>
  <si>
    <t>16-20</t>
  </si>
  <si>
    <t>20-22</t>
  </si>
  <si>
    <t>16-18</t>
  </si>
  <si>
    <t>14-50</t>
  </si>
  <si>
    <t>2017-ж. 01. - декабрга карата республикадагы минералдык жер семирткичтердин көлөмү (тонна)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</si>
</sst>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7" fillId="0" borderId="0" xfId="0" applyFont="1"/>
    <xf numFmtId="1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1" fontId="11" fillId="0" borderId="0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/>
    <xf numFmtId="1" fontId="6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/>
    <xf numFmtId="1" fontId="6" fillId="0" borderId="1" xfId="0" applyNumberFormat="1" applyFont="1" applyBorder="1"/>
    <xf numFmtId="1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/>
    </xf>
    <xf numFmtId="1" fontId="7" fillId="0" borderId="0" xfId="0" applyNumberFormat="1" applyFont="1" applyBorder="1"/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/>
    <xf numFmtId="1" fontId="13" fillId="0" borderId="0" xfId="0" applyNumberFormat="1" applyFont="1" applyAlignment="1"/>
    <xf numFmtId="1" fontId="1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4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8"/>
  <sheetViews>
    <sheetView showGridLines="0" tabSelected="1" zoomScale="46" zoomScaleNormal="46" workbookViewId="0">
      <selection activeCell="AA16" sqref="AA16"/>
    </sheetView>
  </sheetViews>
  <sheetFormatPr defaultRowHeight="15" x14ac:dyDescent="0.25"/>
  <cols>
    <col min="1" max="1" width="2.85546875" customWidth="1"/>
    <col min="2" max="2" width="28.28515625" customWidth="1"/>
    <col min="3" max="3" width="19.5703125" customWidth="1"/>
    <col min="4" max="4" width="24.28515625" customWidth="1"/>
    <col min="5" max="5" width="18.140625" customWidth="1"/>
    <col min="6" max="6" width="20.7109375" customWidth="1"/>
    <col min="7" max="7" width="1.7109375" hidden="1" customWidth="1"/>
    <col min="8" max="8" width="16.42578125" customWidth="1"/>
    <col min="9" max="9" width="2.85546875" hidden="1" customWidth="1"/>
    <col min="10" max="10" width="19.28515625" customWidth="1"/>
    <col min="11" max="11" width="26.140625" customWidth="1"/>
    <col min="12" max="12" width="4" hidden="1" customWidth="1"/>
    <col min="13" max="13" width="18.5703125" style="15" customWidth="1"/>
    <col min="14" max="14" width="18" customWidth="1"/>
    <col min="15" max="15" width="20.7109375" customWidth="1"/>
    <col min="16" max="16" width="18.140625" customWidth="1"/>
    <col min="17" max="17" width="20.85546875" customWidth="1"/>
  </cols>
  <sheetData>
    <row r="1" spans="1:20" x14ac:dyDescent="0.25">
      <c r="A1" s="6"/>
      <c r="R1" s="5"/>
    </row>
    <row r="2" spans="1:20" x14ac:dyDescent="0.25">
      <c r="A2" s="2"/>
      <c r="R2" s="5"/>
    </row>
    <row r="3" spans="1:20" ht="48" customHeight="1" x14ac:dyDescent="0.25">
      <c r="R3" s="5"/>
    </row>
    <row r="4" spans="1:20" ht="29.25" x14ac:dyDescent="0.4">
      <c r="B4" s="36" t="s">
        <v>92</v>
      </c>
      <c r="C4" s="37"/>
      <c r="D4" s="37"/>
      <c r="E4" s="37"/>
      <c r="F4" s="37"/>
      <c r="G4" s="37"/>
      <c r="H4" s="37"/>
      <c r="I4" s="37"/>
      <c r="J4" s="37"/>
      <c r="K4" s="37"/>
      <c r="L4" s="38"/>
      <c r="M4" s="38"/>
      <c r="N4" s="48"/>
      <c r="O4" s="48"/>
      <c r="P4" s="48"/>
      <c r="Q4" s="46"/>
      <c r="R4" s="5"/>
    </row>
    <row r="5" spans="1:20" ht="25.5" x14ac:dyDescent="0.25">
      <c r="B5" s="20"/>
      <c r="C5" s="8"/>
      <c r="D5" s="8"/>
      <c r="E5" s="8"/>
      <c r="F5" s="8"/>
      <c r="G5" s="8"/>
      <c r="H5" s="8"/>
      <c r="I5" s="8"/>
      <c r="J5" s="8"/>
      <c r="K5" s="8"/>
      <c r="L5" s="21"/>
      <c r="M5" s="21"/>
      <c r="N5" s="8"/>
      <c r="O5" s="8"/>
      <c r="P5" s="8" t="s">
        <v>78</v>
      </c>
      <c r="Q5" s="8"/>
      <c r="R5" s="5"/>
    </row>
    <row r="6" spans="1:20" ht="26.25" x14ac:dyDescent="0.25">
      <c r="B6" s="49" t="s">
        <v>58</v>
      </c>
      <c r="C6" s="50" t="s">
        <v>62</v>
      </c>
      <c r="D6" s="52" t="s">
        <v>80</v>
      </c>
      <c r="E6" s="53"/>
      <c r="F6" s="52" t="s">
        <v>81</v>
      </c>
      <c r="G6" s="54"/>
      <c r="H6" s="54"/>
      <c r="I6" s="54"/>
      <c r="J6" s="54"/>
      <c r="K6" s="53"/>
      <c r="L6" s="39"/>
      <c r="M6" s="55" t="s">
        <v>82</v>
      </c>
      <c r="N6" s="49" t="s">
        <v>63</v>
      </c>
      <c r="O6" s="49"/>
      <c r="P6" s="49"/>
      <c r="Q6" s="49" t="s">
        <v>64</v>
      </c>
      <c r="R6" s="5"/>
    </row>
    <row r="7" spans="1:20" ht="51" x14ac:dyDescent="0.25">
      <c r="B7" s="49"/>
      <c r="C7" s="51"/>
      <c r="D7" s="47" t="s">
        <v>51</v>
      </c>
      <c r="E7" s="47" t="s">
        <v>2</v>
      </c>
      <c r="F7" s="47" t="s">
        <v>51</v>
      </c>
      <c r="G7" s="40"/>
      <c r="H7" s="47" t="s">
        <v>2</v>
      </c>
      <c r="I7" s="23"/>
      <c r="J7" s="47" t="s">
        <v>46</v>
      </c>
      <c r="K7" s="41" t="s">
        <v>71</v>
      </c>
      <c r="L7" s="39"/>
      <c r="M7" s="56"/>
      <c r="N7" s="47" t="s">
        <v>59</v>
      </c>
      <c r="O7" s="47" t="s">
        <v>60</v>
      </c>
      <c r="P7" s="47" t="s">
        <v>61</v>
      </c>
      <c r="Q7" s="49"/>
      <c r="R7" s="5"/>
    </row>
    <row r="8" spans="1:20" ht="25.5" x14ac:dyDescent="0.25">
      <c r="B8" s="22" t="s">
        <v>0</v>
      </c>
      <c r="C8" s="11">
        <f>C9+C10+C11+C12+C13+C14</f>
        <v>14600</v>
      </c>
      <c r="D8" s="11">
        <f>D9+D10+D11+D12+D13+D14</f>
        <v>332</v>
      </c>
      <c r="E8" s="11">
        <f>E9+E10+E11+E12+E13+E14</f>
        <v>2000</v>
      </c>
      <c r="F8" s="11">
        <f>F9+F10+F11+F12+F13+F14</f>
        <v>24010</v>
      </c>
      <c r="G8" s="11"/>
      <c r="H8" s="11"/>
      <c r="I8" s="23"/>
      <c r="J8" s="11">
        <f>J9+J10+J11+J12+J13+J14</f>
        <v>26342</v>
      </c>
      <c r="K8" s="12">
        <f t="shared" ref="K8:K13" si="0">J8/C8*100</f>
        <v>180.42465753424656</v>
      </c>
      <c r="L8" s="13"/>
      <c r="M8" s="11">
        <f>M9+M10+M11+M12+M13+M14</f>
        <v>13180</v>
      </c>
      <c r="N8" s="10"/>
      <c r="O8" s="10"/>
      <c r="P8" s="12"/>
      <c r="Q8" s="10">
        <f>Q9+Q10+Q11+Q12+Q13+Q14</f>
        <v>22827</v>
      </c>
      <c r="R8" s="5"/>
    </row>
    <row r="9" spans="1:20" ht="26.25" customHeight="1" x14ac:dyDescent="0.4">
      <c r="B9" s="25" t="s">
        <v>7</v>
      </c>
      <c r="C9" s="3">
        <v>2500</v>
      </c>
      <c r="D9" s="3">
        <v>105</v>
      </c>
      <c r="E9" s="3"/>
      <c r="F9" s="3">
        <v>2470</v>
      </c>
      <c r="G9" s="3"/>
      <c r="H9" s="3"/>
      <c r="I9" s="23"/>
      <c r="J9" s="3">
        <f>D9+E9+F9</f>
        <v>2575</v>
      </c>
      <c r="K9" s="3">
        <f t="shared" si="0"/>
        <v>103</v>
      </c>
      <c r="L9" s="24"/>
      <c r="M9" s="3">
        <v>2000</v>
      </c>
      <c r="N9" s="3" t="s">
        <v>83</v>
      </c>
      <c r="O9" s="3" t="s">
        <v>69</v>
      </c>
      <c r="P9" s="3" t="s">
        <v>75</v>
      </c>
      <c r="Q9" s="3">
        <v>2815</v>
      </c>
      <c r="R9" s="5"/>
    </row>
    <row r="10" spans="1:20" ht="26.25" x14ac:dyDescent="0.4">
      <c r="B10" s="25" t="s">
        <v>8</v>
      </c>
      <c r="C10" s="3">
        <v>5115</v>
      </c>
      <c r="D10" s="3">
        <v>134</v>
      </c>
      <c r="E10" s="3"/>
      <c r="F10" s="3">
        <v>5400</v>
      </c>
      <c r="G10" s="3"/>
      <c r="H10" s="3"/>
      <c r="I10" s="23"/>
      <c r="J10" s="3">
        <f t="shared" ref="J10:J14" si="1">D10+E10+F10</f>
        <v>5534</v>
      </c>
      <c r="K10" s="3">
        <f t="shared" si="0"/>
        <v>108.19159335288369</v>
      </c>
      <c r="L10" s="24"/>
      <c r="M10" s="3">
        <v>3800</v>
      </c>
      <c r="N10" s="3" t="s">
        <v>83</v>
      </c>
      <c r="O10" s="3" t="s">
        <v>69</v>
      </c>
      <c r="P10" s="3" t="s">
        <v>75</v>
      </c>
      <c r="Q10" s="3">
        <v>6200</v>
      </c>
      <c r="R10" s="5"/>
      <c r="T10">
        <v>0</v>
      </c>
    </row>
    <row r="11" spans="1:20" ht="26.25" x14ac:dyDescent="0.4">
      <c r="B11" s="25" t="s">
        <v>9</v>
      </c>
      <c r="C11" s="3">
        <v>6500</v>
      </c>
      <c r="D11" s="3">
        <v>82</v>
      </c>
      <c r="E11" s="3"/>
      <c r="F11" s="3">
        <v>5480</v>
      </c>
      <c r="G11" s="3"/>
      <c r="H11" s="3"/>
      <c r="I11" s="23"/>
      <c r="J11" s="3">
        <f t="shared" si="1"/>
        <v>5562</v>
      </c>
      <c r="K11" s="3">
        <f t="shared" si="0"/>
        <v>85.569230769230771</v>
      </c>
      <c r="L11" s="24"/>
      <c r="M11" s="3">
        <v>5000</v>
      </c>
      <c r="N11" s="3" t="s">
        <v>65</v>
      </c>
      <c r="O11" s="3" t="s">
        <v>69</v>
      </c>
      <c r="P11" s="3" t="s">
        <v>75</v>
      </c>
      <c r="Q11" s="3">
        <v>6375</v>
      </c>
      <c r="R11" s="5"/>
    </row>
    <row r="12" spans="1:20" ht="26.25" x14ac:dyDescent="0.4">
      <c r="B12" s="25" t="s">
        <v>10</v>
      </c>
      <c r="C12" s="3">
        <v>204</v>
      </c>
      <c r="D12" s="3">
        <v>4</v>
      </c>
      <c r="E12" s="3"/>
      <c r="F12" s="3">
        <v>270</v>
      </c>
      <c r="G12" s="3"/>
      <c r="H12" s="3"/>
      <c r="I12" s="23"/>
      <c r="J12" s="3">
        <f t="shared" si="1"/>
        <v>274</v>
      </c>
      <c r="K12" s="3">
        <f t="shared" si="0"/>
        <v>134.31372549019608</v>
      </c>
      <c r="L12" s="24"/>
      <c r="M12" s="3">
        <v>180</v>
      </c>
      <c r="N12" s="3" t="s">
        <v>83</v>
      </c>
      <c r="O12" s="3" t="s">
        <v>69</v>
      </c>
      <c r="P12" s="3" t="s">
        <v>75</v>
      </c>
      <c r="Q12" s="3">
        <v>258</v>
      </c>
      <c r="R12" s="5"/>
    </row>
    <row r="13" spans="1:20" ht="26.25" x14ac:dyDescent="0.4">
      <c r="B13" s="25" t="s">
        <v>48</v>
      </c>
      <c r="C13" s="3">
        <v>281</v>
      </c>
      <c r="D13" s="3">
        <v>7</v>
      </c>
      <c r="E13" s="3"/>
      <c r="F13" s="3">
        <v>10390</v>
      </c>
      <c r="G13" s="3"/>
      <c r="H13" s="3"/>
      <c r="I13" s="23"/>
      <c r="J13" s="3">
        <f t="shared" si="1"/>
        <v>10397</v>
      </c>
      <c r="K13" s="3">
        <f t="shared" si="0"/>
        <v>3700</v>
      </c>
      <c r="L13" s="24"/>
      <c r="M13" s="3">
        <v>200</v>
      </c>
      <c r="N13" s="3"/>
      <c r="O13" s="3" t="s">
        <v>91</v>
      </c>
      <c r="P13" s="3" t="s">
        <v>76</v>
      </c>
      <c r="Q13" s="3">
        <v>375</v>
      </c>
      <c r="R13" s="5"/>
    </row>
    <row r="14" spans="1:20" ht="26.25" x14ac:dyDescent="0.4">
      <c r="B14" s="25" t="s">
        <v>66</v>
      </c>
      <c r="C14" s="3"/>
      <c r="D14" s="3"/>
      <c r="E14" s="3">
        <v>2000</v>
      </c>
      <c r="F14" s="3"/>
      <c r="G14" s="3"/>
      <c r="H14" s="3"/>
      <c r="I14" s="23"/>
      <c r="J14" s="3">
        <f t="shared" si="1"/>
        <v>2000</v>
      </c>
      <c r="K14" s="11"/>
      <c r="L14" s="24"/>
      <c r="M14" s="3">
        <v>2000</v>
      </c>
      <c r="N14" s="4">
        <v>14</v>
      </c>
      <c r="O14" s="4">
        <v>16.5</v>
      </c>
      <c r="P14" s="3"/>
      <c r="Q14" s="3">
        <v>6804</v>
      </c>
      <c r="R14" s="5"/>
    </row>
    <row r="15" spans="1:20" ht="25.5" x14ac:dyDescent="0.35">
      <c r="B15" s="26" t="s">
        <v>47</v>
      </c>
      <c r="C15" s="11">
        <f>C16+C17+C18+C19+C20+C21+C22+C23+C24</f>
        <v>38200</v>
      </c>
      <c r="D15" s="11">
        <f>D16+D17+D18+D19+D20+D21+D22+D23+D24+D25</f>
        <v>0</v>
      </c>
      <c r="E15" s="11">
        <f>E16+E17+E18+E20+E19+E21+E22+E23+E24+E25</f>
        <v>0</v>
      </c>
      <c r="F15" s="11">
        <f>F16+F17+F18+F19+F20+F21+F22+F23+F24+F25</f>
        <v>28140</v>
      </c>
      <c r="G15" s="11"/>
      <c r="H15" s="11">
        <f>H16+H17+H18+H19+H20+H21+H22+H23+H24+H25</f>
        <v>0</v>
      </c>
      <c r="I15" s="23"/>
      <c r="J15" s="11">
        <f>J16+J17+J18+J19+J20+J21+J22+J23+J24+J25</f>
        <v>28140</v>
      </c>
      <c r="K15" s="11">
        <f t="shared" ref="K15:K24" si="2">J15/C15*100</f>
        <v>73.66492146596859</v>
      </c>
      <c r="L15" s="24"/>
      <c r="M15" s="11">
        <f>M16+M17+M18+M19+M20+M21+M22+M23+M24+M25</f>
        <v>28140</v>
      </c>
      <c r="N15" s="11"/>
      <c r="O15" s="11"/>
      <c r="P15" s="18"/>
      <c r="Q15" s="11">
        <f>Q16+Q17+Q18+Q19+Q20+Q21+Q22+Q23+Q24+Q25</f>
        <v>37365</v>
      </c>
      <c r="R15" s="5"/>
    </row>
    <row r="16" spans="1:20" ht="26.25" x14ac:dyDescent="0.4">
      <c r="B16" s="25" t="s">
        <v>12</v>
      </c>
      <c r="C16" s="3">
        <v>3994</v>
      </c>
      <c r="D16" s="3"/>
      <c r="E16" s="3"/>
      <c r="F16" s="3">
        <v>1250</v>
      </c>
      <c r="G16" s="11"/>
      <c r="H16" s="3"/>
      <c r="I16" s="23"/>
      <c r="J16" s="3">
        <v>1250</v>
      </c>
      <c r="K16" s="3">
        <f t="shared" si="2"/>
        <v>31.296945418127191</v>
      </c>
      <c r="L16" s="24"/>
      <c r="M16" s="3">
        <v>1250</v>
      </c>
      <c r="N16" s="3" t="s">
        <v>74</v>
      </c>
      <c r="O16" s="3" t="s">
        <v>69</v>
      </c>
      <c r="P16" s="3" t="s">
        <v>75</v>
      </c>
      <c r="Q16" s="3">
        <v>2300</v>
      </c>
      <c r="R16" s="5"/>
    </row>
    <row r="17" spans="2:18" ht="26.25" x14ac:dyDescent="0.4">
      <c r="B17" s="25" t="s">
        <v>11</v>
      </c>
      <c r="C17" s="3">
        <v>3687</v>
      </c>
      <c r="D17" s="3"/>
      <c r="E17" s="3"/>
      <c r="F17" s="3">
        <v>2450</v>
      </c>
      <c r="G17" s="3"/>
      <c r="H17" s="3"/>
      <c r="I17" s="23"/>
      <c r="J17" s="3">
        <v>2450</v>
      </c>
      <c r="K17" s="3">
        <f t="shared" si="2"/>
        <v>66.449688093300779</v>
      </c>
      <c r="L17" s="24"/>
      <c r="M17" s="3">
        <v>2450</v>
      </c>
      <c r="N17" s="3" t="s">
        <v>74</v>
      </c>
      <c r="O17" s="3" t="s">
        <v>69</v>
      </c>
      <c r="P17" s="3" t="s">
        <v>75</v>
      </c>
      <c r="Q17" s="3">
        <v>4850</v>
      </c>
      <c r="R17" s="5"/>
    </row>
    <row r="18" spans="2:18" ht="26.25" x14ac:dyDescent="0.4">
      <c r="B18" s="25" t="s">
        <v>13</v>
      </c>
      <c r="C18" s="3">
        <v>6360</v>
      </c>
      <c r="D18" s="3"/>
      <c r="E18" s="11"/>
      <c r="F18" s="3">
        <v>3950</v>
      </c>
      <c r="G18" s="11"/>
      <c r="H18" s="3"/>
      <c r="I18" s="23"/>
      <c r="J18" s="3">
        <v>3950</v>
      </c>
      <c r="K18" s="3">
        <f t="shared" si="2"/>
        <v>62.106918238993714</v>
      </c>
      <c r="L18" s="24"/>
      <c r="M18" s="3">
        <v>3950</v>
      </c>
      <c r="N18" s="3" t="s">
        <v>90</v>
      </c>
      <c r="O18" s="3" t="s">
        <v>69</v>
      </c>
      <c r="P18" s="3" t="s">
        <v>75</v>
      </c>
      <c r="Q18" s="3">
        <v>6050</v>
      </c>
      <c r="R18" s="5"/>
    </row>
    <row r="19" spans="2:18" ht="26.25" x14ac:dyDescent="0.4">
      <c r="B19" s="25" t="s">
        <v>14</v>
      </c>
      <c r="C19" s="3">
        <v>8141</v>
      </c>
      <c r="D19" s="3"/>
      <c r="E19" s="3"/>
      <c r="F19" s="3">
        <v>8750</v>
      </c>
      <c r="G19" s="3"/>
      <c r="H19" s="3"/>
      <c r="I19" s="23"/>
      <c r="J19" s="3">
        <v>8750</v>
      </c>
      <c r="K19" s="3">
        <f t="shared" si="2"/>
        <v>107.48065348237317</v>
      </c>
      <c r="L19" s="24"/>
      <c r="M19" s="3">
        <v>8750</v>
      </c>
      <c r="N19" s="3" t="s">
        <v>90</v>
      </c>
      <c r="O19" s="3" t="s">
        <v>69</v>
      </c>
      <c r="P19" s="3" t="s">
        <v>75</v>
      </c>
      <c r="Q19" s="3">
        <v>8355</v>
      </c>
      <c r="R19" s="5"/>
    </row>
    <row r="20" spans="2:18" ht="26.25" x14ac:dyDescent="0.4">
      <c r="B20" s="25" t="s">
        <v>15</v>
      </c>
      <c r="C20" s="3">
        <v>10991</v>
      </c>
      <c r="D20" s="3"/>
      <c r="E20" s="3"/>
      <c r="F20" s="3">
        <v>10900</v>
      </c>
      <c r="G20" s="3"/>
      <c r="H20" s="3"/>
      <c r="I20" s="23"/>
      <c r="J20" s="3">
        <v>10900</v>
      </c>
      <c r="K20" s="3">
        <f t="shared" si="2"/>
        <v>99.172049858975527</v>
      </c>
      <c r="L20" s="24"/>
      <c r="M20" s="3">
        <v>10900</v>
      </c>
      <c r="N20" s="3" t="s">
        <v>90</v>
      </c>
      <c r="O20" s="3" t="s">
        <v>74</v>
      </c>
      <c r="P20" s="3" t="s">
        <v>76</v>
      </c>
      <c r="Q20" s="3">
        <v>6238</v>
      </c>
      <c r="R20" s="5"/>
    </row>
    <row r="21" spans="2:18" ht="26.25" x14ac:dyDescent="0.4">
      <c r="B21" s="25" t="s">
        <v>16</v>
      </c>
      <c r="C21" s="3">
        <v>3189</v>
      </c>
      <c r="D21" s="3"/>
      <c r="E21" s="3"/>
      <c r="F21" s="3"/>
      <c r="G21" s="3"/>
      <c r="H21" s="3"/>
      <c r="I21" s="23"/>
      <c r="J21" s="3">
        <f>H21+F21+E21+D21</f>
        <v>0</v>
      </c>
      <c r="K21" s="3">
        <f t="shared" si="2"/>
        <v>0</v>
      </c>
      <c r="L21" s="24"/>
      <c r="M21" s="3"/>
      <c r="N21" s="3"/>
      <c r="O21" s="3"/>
      <c r="P21" s="3"/>
      <c r="Q21" s="3">
        <v>3500</v>
      </c>
      <c r="R21" s="5"/>
    </row>
    <row r="22" spans="2:18" ht="26.25" x14ac:dyDescent="0.4">
      <c r="B22" s="25" t="s">
        <v>17</v>
      </c>
      <c r="C22" s="3">
        <v>605</v>
      </c>
      <c r="D22" s="3"/>
      <c r="E22" s="3"/>
      <c r="F22" s="3">
        <v>480</v>
      </c>
      <c r="G22" s="3"/>
      <c r="H22" s="3"/>
      <c r="I22" s="23"/>
      <c r="J22" s="3">
        <v>480</v>
      </c>
      <c r="K22" s="3">
        <f t="shared" si="2"/>
        <v>79.338842975206617</v>
      </c>
      <c r="L22" s="24"/>
      <c r="M22" s="3">
        <v>480</v>
      </c>
      <c r="N22" s="3">
        <v>20</v>
      </c>
      <c r="O22" s="3"/>
      <c r="P22" s="3" t="s">
        <v>84</v>
      </c>
      <c r="Q22" s="3">
        <v>480</v>
      </c>
      <c r="R22" s="5"/>
    </row>
    <row r="23" spans="2:18" ht="26.25" x14ac:dyDescent="0.4">
      <c r="B23" s="25" t="s">
        <v>18</v>
      </c>
      <c r="C23" s="3">
        <v>584</v>
      </c>
      <c r="D23" s="3"/>
      <c r="E23" s="3"/>
      <c r="F23" s="3"/>
      <c r="G23" s="3"/>
      <c r="H23" s="3"/>
      <c r="I23" s="23"/>
      <c r="J23" s="3"/>
      <c r="K23" s="3">
        <f t="shared" si="2"/>
        <v>0</v>
      </c>
      <c r="L23" s="24"/>
      <c r="M23" s="3"/>
      <c r="N23" s="3"/>
      <c r="O23" s="3"/>
      <c r="P23" s="3"/>
      <c r="Q23" s="3">
        <v>370</v>
      </c>
      <c r="R23" s="5"/>
    </row>
    <row r="24" spans="2:18" ht="26.25" x14ac:dyDescent="0.4">
      <c r="B24" s="25" t="s">
        <v>19</v>
      </c>
      <c r="C24" s="3">
        <v>649</v>
      </c>
      <c r="D24" s="3"/>
      <c r="E24" s="3"/>
      <c r="F24" s="3">
        <v>360</v>
      </c>
      <c r="G24" s="3"/>
      <c r="H24" s="3"/>
      <c r="I24" s="23"/>
      <c r="J24" s="3">
        <v>360</v>
      </c>
      <c r="K24" s="3">
        <f t="shared" si="2"/>
        <v>55.469953775038519</v>
      </c>
      <c r="L24" s="24"/>
      <c r="M24" s="3">
        <v>360</v>
      </c>
      <c r="N24" s="3" t="s">
        <v>70</v>
      </c>
      <c r="O24" s="3" t="s">
        <v>74</v>
      </c>
      <c r="P24" s="3" t="s">
        <v>85</v>
      </c>
      <c r="Q24" s="3">
        <v>560</v>
      </c>
      <c r="R24" s="5"/>
    </row>
    <row r="25" spans="2:18" ht="26.25" x14ac:dyDescent="0.4">
      <c r="B25" s="25" t="s">
        <v>66</v>
      </c>
      <c r="C25" s="3"/>
      <c r="D25" s="3"/>
      <c r="E25" s="3"/>
      <c r="F25" s="3"/>
      <c r="G25" s="3"/>
      <c r="H25" s="3"/>
      <c r="I25" s="23"/>
      <c r="J25" s="3"/>
      <c r="K25" s="3"/>
      <c r="L25" s="24"/>
      <c r="M25" s="3"/>
      <c r="N25" s="3"/>
      <c r="O25" s="3"/>
      <c r="P25" s="3"/>
      <c r="Q25" s="3">
        <v>4662</v>
      </c>
      <c r="R25" s="5"/>
    </row>
    <row r="26" spans="2:18" ht="25.5" x14ac:dyDescent="0.35">
      <c r="B26" s="26" t="s">
        <v>1</v>
      </c>
      <c r="C26" s="11">
        <f>C27+C28+C29+C30+C31+C32+C33</f>
        <v>26600</v>
      </c>
      <c r="D26" s="11">
        <f>D27+D28+D29+D30+D31+D32+D33+D34+D35</f>
        <v>0</v>
      </c>
      <c r="E26" s="11">
        <f>E27+E28+E29+E30+E31+E32+E33+E34+E35</f>
        <v>1424</v>
      </c>
      <c r="F26" s="11">
        <f>F27+F28+F29+F30+F31+F32+F33+F34+F35</f>
        <v>31070</v>
      </c>
      <c r="G26" s="11"/>
      <c r="H26" s="11">
        <f>H27+H28+H29+H30+H31+H32+H33+H34+H35</f>
        <v>0</v>
      </c>
      <c r="I26" s="23"/>
      <c r="J26" s="11">
        <f t="shared" ref="J26:J34" si="3">H26+F26+E26+D26</f>
        <v>32494</v>
      </c>
      <c r="K26" s="11">
        <f t="shared" ref="K26:K33" si="4">J26/C26*100</f>
        <v>122.15789473684211</v>
      </c>
      <c r="L26" s="24"/>
      <c r="M26" s="11">
        <f>M27+M28+M29+M30+M31+M32+M33+M34+M35</f>
        <v>31424</v>
      </c>
      <c r="N26" s="11"/>
      <c r="O26" s="11"/>
      <c r="P26" s="11"/>
      <c r="Q26" s="11">
        <f>Q27+Q28+Q29+Q30+Q31+Q32+Q33+Q34+Q35</f>
        <v>31388</v>
      </c>
      <c r="R26" s="5"/>
    </row>
    <row r="27" spans="2:18" ht="26.25" x14ac:dyDescent="0.4">
      <c r="B27" s="25" t="s">
        <v>20</v>
      </c>
      <c r="C27" s="3">
        <v>915</v>
      </c>
      <c r="D27" s="3"/>
      <c r="E27" s="3"/>
      <c r="F27" s="3">
        <v>700</v>
      </c>
      <c r="G27" s="3"/>
      <c r="H27" s="3"/>
      <c r="I27" s="23"/>
      <c r="J27" s="3">
        <f t="shared" si="3"/>
        <v>700</v>
      </c>
      <c r="K27" s="3">
        <f t="shared" si="4"/>
        <v>76.502732240437155</v>
      </c>
      <c r="L27" s="24"/>
      <c r="M27" s="3">
        <v>700</v>
      </c>
      <c r="N27" s="27">
        <v>16</v>
      </c>
      <c r="O27" s="3">
        <v>18</v>
      </c>
      <c r="P27" s="27"/>
      <c r="Q27" s="3">
        <v>140</v>
      </c>
      <c r="R27" s="5"/>
    </row>
    <row r="28" spans="2:18" ht="26.25" x14ac:dyDescent="0.4">
      <c r="B28" s="25" t="s">
        <v>21</v>
      </c>
      <c r="C28" s="3">
        <v>2800</v>
      </c>
      <c r="D28" s="3"/>
      <c r="E28" s="3"/>
      <c r="F28" s="3">
        <v>4200</v>
      </c>
      <c r="G28" s="3"/>
      <c r="H28" s="3"/>
      <c r="I28" s="23"/>
      <c r="J28" s="3">
        <f t="shared" si="3"/>
        <v>4200</v>
      </c>
      <c r="K28" s="3">
        <f t="shared" si="4"/>
        <v>150</v>
      </c>
      <c r="L28" s="24"/>
      <c r="M28" s="3">
        <v>4200</v>
      </c>
      <c r="N28" s="27">
        <v>15</v>
      </c>
      <c r="O28" s="3">
        <v>16</v>
      </c>
      <c r="P28" s="27">
        <v>26</v>
      </c>
      <c r="Q28" s="3">
        <v>200</v>
      </c>
      <c r="R28" s="5"/>
    </row>
    <row r="29" spans="2:18" ht="26.25" x14ac:dyDescent="0.4">
      <c r="B29" s="25" t="s">
        <v>22</v>
      </c>
      <c r="C29" s="3">
        <v>2100</v>
      </c>
      <c r="D29" s="3"/>
      <c r="E29" s="3"/>
      <c r="F29" s="3">
        <v>2100</v>
      </c>
      <c r="G29" s="3"/>
      <c r="H29" s="3"/>
      <c r="I29" s="23"/>
      <c r="J29" s="3">
        <f t="shared" si="3"/>
        <v>2100</v>
      </c>
      <c r="K29" s="3">
        <f t="shared" si="4"/>
        <v>100</v>
      </c>
      <c r="L29" s="24"/>
      <c r="M29" s="3">
        <v>2100</v>
      </c>
      <c r="N29" s="27">
        <v>18</v>
      </c>
      <c r="O29" s="3">
        <v>16</v>
      </c>
      <c r="P29" s="27"/>
      <c r="Q29" s="3">
        <v>170</v>
      </c>
      <c r="R29" s="5"/>
    </row>
    <row r="30" spans="2:18" ht="26.25" x14ac:dyDescent="0.4">
      <c r="B30" s="25" t="s">
        <v>23</v>
      </c>
      <c r="C30" s="3">
        <v>7500</v>
      </c>
      <c r="D30" s="3"/>
      <c r="E30" s="3"/>
      <c r="F30" s="3">
        <v>9500</v>
      </c>
      <c r="G30" s="3"/>
      <c r="H30" s="3"/>
      <c r="I30" s="23"/>
      <c r="J30" s="3">
        <f t="shared" si="3"/>
        <v>9500</v>
      </c>
      <c r="K30" s="3">
        <f t="shared" si="4"/>
        <v>126.66666666666666</v>
      </c>
      <c r="L30" s="24"/>
      <c r="M30" s="3">
        <v>9000</v>
      </c>
      <c r="N30" s="27">
        <v>15</v>
      </c>
      <c r="O30" s="3">
        <v>16</v>
      </c>
      <c r="P30" s="27">
        <v>26</v>
      </c>
      <c r="Q30" s="3">
        <v>7200</v>
      </c>
      <c r="R30" s="5"/>
    </row>
    <row r="31" spans="2:18" ht="26.25" x14ac:dyDescent="0.4">
      <c r="B31" s="25" t="s">
        <v>24</v>
      </c>
      <c r="C31" s="3">
        <v>5000</v>
      </c>
      <c r="D31" s="3"/>
      <c r="E31" s="3"/>
      <c r="F31" s="3">
        <v>4930</v>
      </c>
      <c r="G31" s="3"/>
      <c r="H31" s="3"/>
      <c r="I31" s="23"/>
      <c r="J31" s="3">
        <f t="shared" si="3"/>
        <v>4930</v>
      </c>
      <c r="K31" s="3">
        <f t="shared" si="4"/>
        <v>98.6</v>
      </c>
      <c r="L31" s="24"/>
      <c r="M31" s="3">
        <v>4900</v>
      </c>
      <c r="N31" s="27">
        <v>14</v>
      </c>
      <c r="O31" s="3">
        <v>16</v>
      </c>
      <c r="P31" s="27">
        <v>25</v>
      </c>
      <c r="Q31" s="3">
        <v>4190</v>
      </c>
      <c r="R31" s="5"/>
    </row>
    <row r="32" spans="2:18" ht="26.25" x14ac:dyDescent="0.4">
      <c r="B32" s="25" t="s">
        <v>25</v>
      </c>
      <c r="C32" s="3">
        <v>7185</v>
      </c>
      <c r="D32" s="3"/>
      <c r="E32" s="3"/>
      <c r="F32" s="3">
        <v>5540</v>
      </c>
      <c r="G32" s="3"/>
      <c r="H32" s="3"/>
      <c r="I32" s="23"/>
      <c r="J32" s="3">
        <f t="shared" si="3"/>
        <v>5540</v>
      </c>
      <c r="K32" s="3">
        <f t="shared" si="4"/>
        <v>77.105080027835768</v>
      </c>
      <c r="L32" s="24"/>
      <c r="M32" s="3">
        <v>5500</v>
      </c>
      <c r="N32" s="27">
        <v>15</v>
      </c>
      <c r="O32" s="3">
        <v>16</v>
      </c>
      <c r="P32" s="27">
        <v>25</v>
      </c>
      <c r="Q32" s="3">
        <v>2300</v>
      </c>
      <c r="R32" s="5"/>
    </row>
    <row r="33" spans="2:18" ht="26.25" x14ac:dyDescent="0.4">
      <c r="B33" s="25" t="s">
        <v>26</v>
      </c>
      <c r="C33" s="3">
        <v>1100</v>
      </c>
      <c r="D33" s="3"/>
      <c r="E33" s="3"/>
      <c r="F33" s="3">
        <v>400</v>
      </c>
      <c r="G33" s="3"/>
      <c r="H33" s="3"/>
      <c r="I33" s="23"/>
      <c r="J33" s="3">
        <f t="shared" si="3"/>
        <v>400</v>
      </c>
      <c r="K33" s="3">
        <f t="shared" si="4"/>
        <v>36.363636363636367</v>
      </c>
      <c r="L33" s="24"/>
      <c r="M33" s="3">
        <v>400</v>
      </c>
      <c r="N33" s="27">
        <v>16</v>
      </c>
      <c r="O33" s="3">
        <v>16</v>
      </c>
      <c r="P33" s="27">
        <v>25</v>
      </c>
      <c r="Q33" s="3">
        <v>90</v>
      </c>
      <c r="R33" s="5"/>
    </row>
    <row r="34" spans="2:18" ht="26.25" x14ac:dyDescent="0.4">
      <c r="B34" s="25" t="s">
        <v>49</v>
      </c>
      <c r="C34" s="3"/>
      <c r="D34" s="3"/>
      <c r="E34" s="3"/>
      <c r="F34" s="3">
        <v>3700</v>
      </c>
      <c r="G34" s="3"/>
      <c r="H34" s="3"/>
      <c r="I34" s="23"/>
      <c r="J34" s="3">
        <f t="shared" si="3"/>
        <v>3700</v>
      </c>
      <c r="K34" s="3"/>
      <c r="L34" s="24"/>
      <c r="M34" s="3">
        <v>3200</v>
      </c>
      <c r="N34" s="28">
        <v>15</v>
      </c>
      <c r="O34" s="3">
        <v>17</v>
      </c>
      <c r="P34" s="27">
        <v>28</v>
      </c>
      <c r="Q34" s="3">
        <v>2860</v>
      </c>
      <c r="R34" s="5"/>
    </row>
    <row r="35" spans="2:18" ht="26.25" x14ac:dyDescent="0.4">
      <c r="B35" s="25" t="s">
        <v>66</v>
      </c>
      <c r="C35" s="3"/>
      <c r="D35" s="3"/>
      <c r="E35" s="3">
        <v>1424</v>
      </c>
      <c r="F35" s="3"/>
      <c r="G35" s="3"/>
      <c r="H35" s="3"/>
      <c r="I35" s="23"/>
      <c r="J35" s="3">
        <f>H35+F35+E35</f>
        <v>1424</v>
      </c>
      <c r="K35" s="3"/>
      <c r="L35" s="24"/>
      <c r="M35" s="3">
        <v>1424</v>
      </c>
      <c r="N35" s="27" t="s">
        <v>83</v>
      </c>
      <c r="O35" s="3">
        <v>16.5</v>
      </c>
      <c r="P35" s="27">
        <v>24</v>
      </c>
      <c r="Q35" s="3">
        <v>14238</v>
      </c>
      <c r="R35" s="5"/>
    </row>
    <row r="36" spans="2:18" ht="25.5" x14ac:dyDescent="0.35">
      <c r="B36" s="26" t="s">
        <v>3</v>
      </c>
      <c r="C36" s="11">
        <f>C37+C38+C39+C40+C41</f>
        <v>37400</v>
      </c>
      <c r="D36" s="11">
        <f>D37+D38+D39+D40+D41+D42</f>
        <v>0</v>
      </c>
      <c r="E36" s="11">
        <f>E37+E38+E39+E40+E41+E42</f>
        <v>20</v>
      </c>
      <c r="F36" s="11">
        <f>F37+F38+F39+F40+F41+F42</f>
        <v>320</v>
      </c>
      <c r="G36" s="11"/>
      <c r="H36" s="11">
        <f>H37+H38+H39+H40+H41+H42</f>
        <v>0</v>
      </c>
      <c r="I36" s="23"/>
      <c r="J36" s="11">
        <f>H36+F36+E36+D36</f>
        <v>340</v>
      </c>
      <c r="K36" s="3">
        <f>J36/C36*100</f>
        <v>0.90909090909090906</v>
      </c>
      <c r="L36" s="24"/>
      <c r="M36" s="11">
        <f>M37+M38+M39+M40+M41+M42</f>
        <v>0</v>
      </c>
      <c r="N36" s="29"/>
      <c r="O36" s="29"/>
      <c r="P36" s="29"/>
      <c r="Q36" s="11">
        <f>Q37+Q38+Q39+Q40+Q41+Q42</f>
        <v>705</v>
      </c>
      <c r="R36" s="5"/>
    </row>
    <row r="37" spans="2:18" ht="26.25" x14ac:dyDescent="0.4">
      <c r="B37" s="25" t="s">
        <v>27</v>
      </c>
      <c r="C37" s="3">
        <v>8100</v>
      </c>
      <c r="D37" s="3"/>
      <c r="E37" s="3"/>
      <c r="F37" s="3">
        <v>60</v>
      </c>
      <c r="G37" s="3"/>
      <c r="H37" s="3"/>
      <c r="I37" s="23"/>
      <c r="J37" s="3">
        <f t="shared" ref="J37:J41" si="5">H37+F37+E37+D37</f>
        <v>60</v>
      </c>
      <c r="K37" s="3"/>
      <c r="L37" s="24"/>
      <c r="M37" s="3"/>
      <c r="N37" s="27"/>
      <c r="O37" s="3"/>
      <c r="P37" s="3"/>
      <c r="Q37" s="3">
        <v>135</v>
      </c>
      <c r="R37" s="5"/>
    </row>
    <row r="38" spans="2:18" ht="26.25" x14ac:dyDescent="0.4">
      <c r="B38" s="25" t="s">
        <v>28</v>
      </c>
      <c r="C38" s="3">
        <v>7970</v>
      </c>
      <c r="D38" s="3"/>
      <c r="E38" s="3"/>
      <c r="F38" s="3">
        <v>70</v>
      </c>
      <c r="G38" s="3"/>
      <c r="H38" s="3"/>
      <c r="I38" s="23"/>
      <c r="J38" s="3">
        <f t="shared" si="5"/>
        <v>70</v>
      </c>
      <c r="K38" s="3"/>
      <c r="L38" s="24"/>
      <c r="M38" s="3"/>
      <c r="N38" s="27">
        <v>20</v>
      </c>
      <c r="O38" s="27">
        <v>25</v>
      </c>
      <c r="P38" s="3"/>
      <c r="Q38" s="3">
        <v>150</v>
      </c>
      <c r="R38" s="5"/>
    </row>
    <row r="39" spans="2:18" ht="26.25" x14ac:dyDescent="0.4">
      <c r="B39" s="25" t="s">
        <v>3</v>
      </c>
      <c r="C39" s="3">
        <v>6660</v>
      </c>
      <c r="D39" s="3"/>
      <c r="E39" s="3"/>
      <c r="F39" s="3">
        <v>90</v>
      </c>
      <c r="G39" s="3"/>
      <c r="H39" s="3"/>
      <c r="I39" s="23"/>
      <c r="J39" s="3">
        <f t="shared" si="5"/>
        <v>90</v>
      </c>
      <c r="K39" s="3"/>
      <c r="L39" s="24"/>
      <c r="M39" s="3"/>
      <c r="N39" s="27"/>
      <c r="O39" s="3"/>
      <c r="P39" s="3"/>
      <c r="Q39" s="3">
        <v>150</v>
      </c>
      <c r="R39" s="5"/>
    </row>
    <row r="40" spans="2:18" ht="26.25" x14ac:dyDescent="0.4">
      <c r="B40" s="25" t="s">
        <v>29</v>
      </c>
      <c r="C40" s="3">
        <v>5920</v>
      </c>
      <c r="D40" s="3"/>
      <c r="E40" s="3"/>
      <c r="F40" s="3">
        <v>10</v>
      </c>
      <c r="G40" s="3"/>
      <c r="H40" s="3"/>
      <c r="I40" s="23"/>
      <c r="J40" s="3">
        <f t="shared" si="5"/>
        <v>10</v>
      </c>
      <c r="K40" s="3"/>
      <c r="L40" s="24"/>
      <c r="M40" s="3"/>
      <c r="N40" s="27"/>
      <c r="O40" s="3"/>
      <c r="P40" s="3"/>
      <c r="Q40" s="3">
        <v>60</v>
      </c>
      <c r="R40" s="5"/>
    </row>
    <row r="41" spans="2:18" ht="26.25" x14ac:dyDescent="0.4">
      <c r="B41" s="25" t="s">
        <v>30</v>
      </c>
      <c r="C41" s="3">
        <v>8750</v>
      </c>
      <c r="D41" s="3"/>
      <c r="E41" s="3"/>
      <c r="F41" s="3">
        <v>90</v>
      </c>
      <c r="G41" s="3"/>
      <c r="H41" s="3"/>
      <c r="I41" s="23"/>
      <c r="J41" s="3">
        <f t="shared" si="5"/>
        <v>90</v>
      </c>
      <c r="K41" s="3"/>
      <c r="L41" s="24"/>
      <c r="M41" s="3"/>
      <c r="N41" s="27"/>
      <c r="O41" s="3"/>
      <c r="P41" s="3"/>
      <c r="Q41" s="3">
        <v>160</v>
      </c>
      <c r="R41" s="5"/>
    </row>
    <row r="42" spans="2:18" ht="26.25" x14ac:dyDescent="0.4">
      <c r="B42" s="25" t="s">
        <v>77</v>
      </c>
      <c r="C42" s="3"/>
      <c r="D42" s="3"/>
      <c r="E42" s="3">
        <v>20</v>
      </c>
      <c r="F42" s="3"/>
      <c r="G42" s="3"/>
      <c r="H42" s="3"/>
      <c r="I42" s="23"/>
      <c r="J42" s="3">
        <f>H42+F42+E42+D42</f>
        <v>20</v>
      </c>
      <c r="K42" s="3"/>
      <c r="L42" s="24"/>
      <c r="M42" s="3"/>
      <c r="N42" s="27">
        <v>15</v>
      </c>
      <c r="O42" s="3"/>
      <c r="P42" s="3"/>
      <c r="Q42" s="3">
        <v>50</v>
      </c>
      <c r="R42" s="5"/>
    </row>
    <row r="43" spans="2:18" ht="25.5" x14ac:dyDescent="0.35">
      <c r="B43" s="26" t="s">
        <v>4</v>
      </c>
      <c r="C43" s="11">
        <v>13000</v>
      </c>
      <c r="D43" s="11">
        <f>D44+D45+D46+D47+D48</f>
        <v>0</v>
      </c>
      <c r="E43" s="11">
        <v>0</v>
      </c>
      <c r="F43" s="11">
        <f>F44+F45+F46+F47+F48</f>
        <v>51</v>
      </c>
      <c r="G43" s="11"/>
      <c r="H43" s="11">
        <f>H44+H45+H46+H47+H48</f>
        <v>0</v>
      </c>
      <c r="I43" s="23"/>
      <c r="J43" s="11">
        <f>H43+F43+E43+D43</f>
        <v>51</v>
      </c>
      <c r="K43" s="11">
        <f>J43/C43*100</f>
        <v>0.3923076923076923</v>
      </c>
      <c r="L43" s="24"/>
      <c r="M43" s="11">
        <f>M44+M45+M46+M47+M48</f>
        <v>51</v>
      </c>
      <c r="N43" s="11">
        <v>0</v>
      </c>
      <c r="O43" s="11">
        <v>0</v>
      </c>
      <c r="P43" s="11">
        <v>0</v>
      </c>
      <c r="Q43" s="11">
        <f>Q44+Q45+Q46+Q47+Q48</f>
        <v>81</v>
      </c>
      <c r="R43" s="5"/>
    </row>
    <row r="44" spans="2:18" ht="26.25" x14ac:dyDescent="0.4">
      <c r="B44" s="25" t="s">
        <v>31</v>
      </c>
      <c r="C44" s="3">
        <v>2070</v>
      </c>
      <c r="D44" s="3"/>
      <c r="E44" s="3"/>
      <c r="F44" s="3">
        <v>6</v>
      </c>
      <c r="G44" s="3"/>
      <c r="H44" s="3"/>
      <c r="I44" s="23"/>
      <c r="J44" s="3">
        <f>F44</f>
        <v>6</v>
      </c>
      <c r="K44" s="11"/>
      <c r="L44" s="24"/>
      <c r="M44" s="3">
        <v>6</v>
      </c>
      <c r="N44" s="3"/>
      <c r="O44" s="3"/>
      <c r="P44" s="3"/>
      <c r="Q44" s="30">
        <v>23</v>
      </c>
      <c r="R44" s="5"/>
    </row>
    <row r="45" spans="2:18" ht="26.25" x14ac:dyDescent="0.4">
      <c r="B45" s="25" t="s">
        <v>32</v>
      </c>
      <c r="C45" s="3">
        <v>3430</v>
      </c>
      <c r="D45" s="3"/>
      <c r="E45" s="3"/>
      <c r="F45" s="3">
        <v>9</v>
      </c>
      <c r="G45" s="3"/>
      <c r="H45" s="3"/>
      <c r="I45" s="23"/>
      <c r="J45" s="3">
        <f t="shared" ref="J45:J48" si="6">F45</f>
        <v>9</v>
      </c>
      <c r="K45" s="11"/>
      <c r="L45" s="24"/>
      <c r="M45" s="3">
        <v>9</v>
      </c>
      <c r="N45" s="3"/>
      <c r="O45" s="3"/>
      <c r="P45" s="3"/>
      <c r="Q45" s="30">
        <v>14</v>
      </c>
      <c r="R45" s="5"/>
    </row>
    <row r="46" spans="2:18" ht="26.25" x14ac:dyDescent="0.4">
      <c r="B46" s="25" t="s">
        <v>33</v>
      </c>
      <c r="C46" s="3">
        <v>2000</v>
      </c>
      <c r="D46" s="3"/>
      <c r="E46" s="3"/>
      <c r="F46" s="3">
        <v>10</v>
      </c>
      <c r="G46" s="3"/>
      <c r="H46" s="3"/>
      <c r="I46" s="23"/>
      <c r="J46" s="3">
        <f t="shared" si="6"/>
        <v>10</v>
      </c>
      <c r="K46" s="11"/>
      <c r="L46" s="24"/>
      <c r="M46" s="3">
        <v>10</v>
      </c>
      <c r="N46" s="3"/>
      <c r="O46" s="3"/>
      <c r="P46" s="3"/>
      <c r="Q46" s="30">
        <v>15</v>
      </c>
      <c r="R46" s="5"/>
    </row>
    <row r="47" spans="2:18" ht="26.25" x14ac:dyDescent="0.4">
      <c r="B47" s="25" t="s">
        <v>34</v>
      </c>
      <c r="C47" s="3">
        <v>3300</v>
      </c>
      <c r="D47" s="3"/>
      <c r="E47" s="3"/>
      <c r="F47" s="3">
        <v>16</v>
      </c>
      <c r="G47" s="3"/>
      <c r="H47" s="3"/>
      <c r="I47" s="23"/>
      <c r="J47" s="3">
        <f t="shared" si="6"/>
        <v>16</v>
      </c>
      <c r="K47" s="11"/>
      <c r="L47" s="24"/>
      <c r="M47" s="3">
        <v>16</v>
      </c>
      <c r="N47" s="3"/>
      <c r="O47" s="3"/>
      <c r="P47" s="3"/>
      <c r="Q47" s="30">
        <v>29</v>
      </c>
      <c r="R47" s="5"/>
    </row>
    <row r="48" spans="2:18" ht="26.25" x14ac:dyDescent="0.4">
      <c r="B48" s="25" t="s">
        <v>4</v>
      </c>
      <c r="C48" s="3">
        <v>2200</v>
      </c>
      <c r="D48" s="3"/>
      <c r="E48" s="3"/>
      <c r="F48" s="3">
        <v>10</v>
      </c>
      <c r="G48" s="3"/>
      <c r="H48" s="3"/>
      <c r="I48" s="23"/>
      <c r="J48" s="3">
        <f t="shared" si="6"/>
        <v>10</v>
      </c>
      <c r="K48" s="11"/>
      <c r="L48" s="24"/>
      <c r="M48" s="3">
        <v>10</v>
      </c>
      <c r="N48" s="3"/>
      <c r="O48" s="3"/>
      <c r="P48" s="3"/>
      <c r="Q48" s="44">
        <v>0</v>
      </c>
      <c r="R48" s="5"/>
    </row>
    <row r="49" spans="2:18" ht="25.5" x14ac:dyDescent="0.35">
      <c r="B49" s="26" t="s">
        <v>5</v>
      </c>
      <c r="C49" s="11">
        <f>C50+C51+C52+C53</f>
        <v>13400</v>
      </c>
      <c r="D49" s="11">
        <f>D50+D51+D52+D53+D54</f>
        <v>53</v>
      </c>
      <c r="E49" s="11">
        <f>E50+E51+E52+E53</f>
        <v>0</v>
      </c>
      <c r="F49" s="11">
        <f>F50+F51+F52+F53+F54</f>
        <v>4849</v>
      </c>
      <c r="G49" s="11"/>
      <c r="H49" s="11">
        <f>H50+H51+H52+H53+H54</f>
        <v>0</v>
      </c>
      <c r="I49" s="23"/>
      <c r="J49" s="11">
        <f>J50+J51+J52+J53</f>
        <v>4902</v>
      </c>
      <c r="K49" s="11">
        <f>J49/C49*100</f>
        <v>36.582089552238806</v>
      </c>
      <c r="L49" s="24"/>
      <c r="M49" s="11">
        <f>M50+M51+M52+M53</f>
        <v>4862</v>
      </c>
      <c r="N49" s="11"/>
      <c r="O49" s="11"/>
      <c r="P49" s="43"/>
      <c r="Q49" s="11">
        <f>Q50+Q51+Q52+Q53+Q54</f>
        <v>3185</v>
      </c>
      <c r="R49" s="5"/>
    </row>
    <row r="50" spans="2:18" ht="26.25" x14ac:dyDescent="0.4">
      <c r="B50" s="25" t="s">
        <v>35</v>
      </c>
      <c r="C50" s="3">
        <v>3096</v>
      </c>
      <c r="D50" s="3">
        <v>13</v>
      </c>
      <c r="E50" s="3"/>
      <c r="F50" s="3">
        <v>1161</v>
      </c>
      <c r="G50" s="3"/>
      <c r="H50" s="3"/>
      <c r="I50" s="23"/>
      <c r="J50" s="3">
        <f>H50+F50+E50+D50</f>
        <v>1174</v>
      </c>
      <c r="K50" s="3">
        <f>J50/C50*100</f>
        <v>37.91989664082687</v>
      </c>
      <c r="L50" s="24"/>
      <c r="M50" s="3">
        <v>1167</v>
      </c>
      <c r="N50" s="3" t="s">
        <v>88</v>
      </c>
      <c r="O50" s="14" t="s">
        <v>89</v>
      </c>
      <c r="P50" s="3">
        <v>26</v>
      </c>
      <c r="Q50" s="45">
        <v>677</v>
      </c>
      <c r="R50" s="5"/>
    </row>
    <row r="51" spans="2:18" ht="26.25" x14ac:dyDescent="0.4">
      <c r="B51" s="25" t="s">
        <v>36</v>
      </c>
      <c r="C51" s="3">
        <v>4426</v>
      </c>
      <c r="D51" s="3">
        <v>22</v>
      </c>
      <c r="E51" s="3"/>
      <c r="F51" s="3">
        <v>1605</v>
      </c>
      <c r="G51" s="3"/>
      <c r="H51" s="3"/>
      <c r="I51" s="23"/>
      <c r="J51" s="3">
        <f t="shared" ref="J51:J53" si="7">H51+F51+E51+D51</f>
        <v>1627</v>
      </c>
      <c r="K51" s="3">
        <f>J51/C51*100</f>
        <v>36.76005422503389</v>
      </c>
      <c r="L51" s="24"/>
      <c r="M51" s="3">
        <v>1612</v>
      </c>
      <c r="N51" s="3" t="s">
        <v>88</v>
      </c>
      <c r="O51" s="14" t="s">
        <v>89</v>
      </c>
      <c r="P51" s="3">
        <v>26</v>
      </c>
      <c r="Q51" s="3">
        <v>1009</v>
      </c>
      <c r="R51" s="5"/>
    </row>
    <row r="52" spans="2:18" ht="26.25" x14ac:dyDescent="0.4">
      <c r="B52" s="25" t="s">
        <v>37</v>
      </c>
      <c r="C52" s="3">
        <v>2428</v>
      </c>
      <c r="D52" s="3">
        <v>2</v>
      </c>
      <c r="E52" s="3"/>
      <c r="F52" s="3">
        <v>1063</v>
      </c>
      <c r="G52" s="3"/>
      <c r="H52" s="3"/>
      <c r="I52" s="23"/>
      <c r="J52" s="3">
        <f t="shared" si="7"/>
        <v>1065</v>
      </c>
      <c r="K52" s="3">
        <f>J52/C52*100</f>
        <v>43.863261943986821</v>
      </c>
      <c r="L52" s="24"/>
      <c r="M52" s="3">
        <v>1062</v>
      </c>
      <c r="N52" s="3" t="s">
        <v>88</v>
      </c>
      <c r="O52" s="14" t="s">
        <v>89</v>
      </c>
      <c r="P52" s="3">
        <v>26</v>
      </c>
      <c r="Q52" s="3">
        <v>719</v>
      </c>
      <c r="R52" s="5"/>
    </row>
    <row r="53" spans="2:18" ht="26.25" x14ac:dyDescent="0.4">
      <c r="B53" s="25" t="s">
        <v>38</v>
      </c>
      <c r="C53" s="3">
        <v>3450</v>
      </c>
      <c r="D53" s="3">
        <v>16</v>
      </c>
      <c r="E53" s="3"/>
      <c r="F53" s="3">
        <v>1020</v>
      </c>
      <c r="G53" s="3"/>
      <c r="H53" s="3"/>
      <c r="I53" s="23"/>
      <c r="J53" s="3">
        <f t="shared" si="7"/>
        <v>1036</v>
      </c>
      <c r="K53" s="3">
        <f>J53/C53*100</f>
        <v>30.028985507246375</v>
      </c>
      <c r="L53" s="24"/>
      <c r="M53" s="3">
        <v>1021</v>
      </c>
      <c r="N53" s="3" t="s">
        <v>88</v>
      </c>
      <c r="O53" s="14" t="s">
        <v>89</v>
      </c>
      <c r="P53" s="3">
        <v>26</v>
      </c>
      <c r="Q53" s="3">
        <v>730</v>
      </c>
      <c r="R53" s="5"/>
    </row>
    <row r="54" spans="2:18" ht="26.25" x14ac:dyDescent="0.4">
      <c r="B54" s="25" t="s">
        <v>55</v>
      </c>
      <c r="C54" s="3"/>
      <c r="D54" s="3"/>
      <c r="E54" s="3"/>
      <c r="F54" s="3"/>
      <c r="G54" s="3"/>
      <c r="H54" s="3"/>
      <c r="I54" s="23"/>
      <c r="J54" s="3"/>
      <c r="K54" s="3"/>
      <c r="L54" s="24"/>
      <c r="M54" s="3"/>
      <c r="N54" s="3"/>
      <c r="O54" s="3"/>
      <c r="P54" s="3"/>
      <c r="Q54" s="3">
        <v>50</v>
      </c>
      <c r="R54" s="5"/>
    </row>
    <row r="55" spans="2:18" ht="25.5" x14ac:dyDescent="0.35">
      <c r="B55" s="26" t="s">
        <v>6</v>
      </c>
      <c r="C55" s="11">
        <v>56800</v>
      </c>
      <c r="D55" s="11">
        <f>D56+D57+D58+D59+D60+D61+D62+D63+D64+D65+D66+D67+D68</f>
        <v>4300</v>
      </c>
      <c r="E55" s="11">
        <f>E56+E57+E58+E59+E60+E61+E62+E63+E64+E65+E66+E68</f>
        <v>504</v>
      </c>
      <c r="F55" s="11">
        <f>F56+F57+F58+F59+F60+F61+F62+F63+F64+F65+F66+F67+F68</f>
        <v>39370</v>
      </c>
      <c r="G55" s="11"/>
      <c r="H55" s="11">
        <f>H56+H57+H58+H59+H60+H61+H62+H63+H64+H65+H66+H67+H68</f>
        <v>0</v>
      </c>
      <c r="I55" s="23"/>
      <c r="J55" s="11">
        <f>J56+J57+J58+J59+J60+J61+J62+J63+J64+J65+J66+J67+J68</f>
        <v>44174</v>
      </c>
      <c r="K55" s="11">
        <f>J55/C55*100</f>
        <v>77.771126760563376</v>
      </c>
      <c r="L55" s="24"/>
      <c r="M55" s="11">
        <f>M56+M57+M58+M59+M60+M61+M62+M63+M64+M65+M66+M67+M68</f>
        <v>40435</v>
      </c>
      <c r="N55" s="11"/>
      <c r="O55" s="11"/>
      <c r="P55" s="11"/>
      <c r="Q55" s="11">
        <f>Q56+Q57+Q58+Q59+Q60+Q61+Q62+Q63+Q64+Q65+Q66+Q67+Q68</f>
        <v>29220</v>
      </c>
      <c r="R55" s="5"/>
    </row>
    <row r="56" spans="2:18" ht="26.25" x14ac:dyDescent="0.4">
      <c r="B56" s="25" t="s">
        <v>39</v>
      </c>
      <c r="C56" s="3">
        <v>5130</v>
      </c>
      <c r="D56" s="3"/>
      <c r="E56" s="30"/>
      <c r="F56" s="3">
        <v>1044</v>
      </c>
      <c r="G56" s="24"/>
      <c r="H56" s="3"/>
      <c r="I56" s="23"/>
      <c r="J56" s="3">
        <f>H56+F56+E56+D56</f>
        <v>1044</v>
      </c>
      <c r="K56" s="3">
        <f>J56/C56*100</f>
        <v>20.350877192982455</v>
      </c>
      <c r="L56" s="24"/>
      <c r="M56" s="3">
        <v>1044</v>
      </c>
      <c r="N56" s="3" t="s">
        <v>83</v>
      </c>
      <c r="O56" s="4">
        <v>18</v>
      </c>
      <c r="P56" s="3">
        <v>25</v>
      </c>
      <c r="Q56" s="31">
        <v>300</v>
      </c>
      <c r="R56" s="5"/>
    </row>
    <row r="57" spans="2:18" ht="26.25" x14ac:dyDescent="0.35">
      <c r="B57" s="26" t="s">
        <v>40</v>
      </c>
      <c r="C57" s="3">
        <v>9140</v>
      </c>
      <c r="D57" s="3"/>
      <c r="E57" s="3"/>
      <c r="F57" s="3">
        <v>832</v>
      </c>
      <c r="G57" s="24"/>
      <c r="H57" s="3"/>
      <c r="I57" s="23"/>
      <c r="J57" s="3">
        <f t="shared" ref="J57:J60" si="8">H57+F57+E57+D57</f>
        <v>832</v>
      </c>
      <c r="K57" s="3">
        <f t="shared" ref="K57:K63" si="9">J57/C57*100</f>
        <v>9.1028446389496711</v>
      </c>
      <c r="L57" s="24"/>
      <c r="M57" s="3">
        <v>832</v>
      </c>
      <c r="N57" s="3"/>
      <c r="O57" s="4">
        <v>18</v>
      </c>
      <c r="P57" s="3">
        <v>24</v>
      </c>
      <c r="Q57" s="31">
        <v>1277</v>
      </c>
      <c r="R57" s="5"/>
    </row>
    <row r="58" spans="2:18" ht="26.25" x14ac:dyDescent="0.4">
      <c r="B58" s="25" t="s">
        <v>41</v>
      </c>
      <c r="C58" s="3">
        <v>3980</v>
      </c>
      <c r="D58" s="3"/>
      <c r="E58" s="3"/>
      <c r="F58" s="3">
        <v>195</v>
      </c>
      <c r="G58" s="31"/>
      <c r="H58" s="3"/>
      <c r="I58" s="23"/>
      <c r="J58" s="3">
        <f t="shared" si="8"/>
        <v>195</v>
      </c>
      <c r="K58" s="3">
        <f t="shared" si="9"/>
        <v>4.8994974874371859</v>
      </c>
      <c r="L58" s="24"/>
      <c r="M58" s="3">
        <v>195</v>
      </c>
      <c r="N58" s="3" t="s">
        <v>83</v>
      </c>
      <c r="O58" s="4">
        <v>18</v>
      </c>
      <c r="P58" s="3" t="s">
        <v>87</v>
      </c>
      <c r="Q58" s="31">
        <v>514</v>
      </c>
      <c r="R58" s="5"/>
    </row>
    <row r="59" spans="2:18" ht="26.25" x14ac:dyDescent="0.35">
      <c r="B59" s="26" t="s">
        <v>42</v>
      </c>
      <c r="C59" s="3">
        <v>7950</v>
      </c>
      <c r="D59" s="3"/>
      <c r="E59" s="3"/>
      <c r="F59" s="3">
        <v>2886</v>
      </c>
      <c r="G59" s="31"/>
      <c r="H59" s="3"/>
      <c r="I59" s="23"/>
      <c r="J59" s="3">
        <f t="shared" si="8"/>
        <v>2886</v>
      </c>
      <c r="K59" s="3">
        <f t="shared" si="9"/>
        <v>36.301886792452834</v>
      </c>
      <c r="L59" s="24"/>
      <c r="M59" s="3">
        <v>2886</v>
      </c>
      <c r="N59" s="3"/>
      <c r="O59" s="4">
        <v>18</v>
      </c>
      <c r="P59" s="3">
        <v>24</v>
      </c>
      <c r="Q59" s="31">
        <v>1071</v>
      </c>
      <c r="R59" s="5"/>
    </row>
    <row r="60" spans="2:18" ht="26.25" x14ac:dyDescent="0.4">
      <c r="B60" s="25" t="s">
        <v>43</v>
      </c>
      <c r="C60" s="3">
        <v>6240</v>
      </c>
      <c r="D60" s="3"/>
      <c r="E60" s="3"/>
      <c r="F60" s="3">
        <v>113</v>
      </c>
      <c r="G60" s="31"/>
      <c r="H60" s="3"/>
      <c r="I60" s="23"/>
      <c r="J60" s="3">
        <f t="shared" si="8"/>
        <v>113</v>
      </c>
      <c r="K60" s="3">
        <f t="shared" si="9"/>
        <v>1.8108974358974361</v>
      </c>
      <c r="L60" s="24"/>
      <c r="M60" s="3">
        <v>113</v>
      </c>
      <c r="N60" s="3"/>
      <c r="O60" s="4">
        <v>18</v>
      </c>
      <c r="P60" s="3">
        <v>24</v>
      </c>
      <c r="Q60" s="31">
        <v>500</v>
      </c>
      <c r="R60" s="5"/>
    </row>
    <row r="61" spans="2:18" ht="26.25" x14ac:dyDescent="0.35">
      <c r="B61" s="26" t="s">
        <v>44</v>
      </c>
      <c r="C61" s="3">
        <v>11340</v>
      </c>
      <c r="D61" s="3">
        <v>1600</v>
      </c>
      <c r="E61" s="3"/>
      <c r="F61" s="3">
        <v>23000</v>
      </c>
      <c r="G61" s="3"/>
      <c r="H61" s="3"/>
      <c r="I61" s="23"/>
      <c r="J61" s="3">
        <f>D61+F61</f>
        <v>24600</v>
      </c>
      <c r="K61" s="3">
        <f t="shared" si="9"/>
        <v>216.93121693121694</v>
      </c>
      <c r="L61" s="24"/>
      <c r="M61" s="3">
        <v>22000</v>
      </c>
      <c r="N61" s="3" t="s">
        <v>86</v>
      </c>
      <c r="O61" s="4">
        <v>15.5</v>
      </c>
      <c r="P61" s="3" t="s">
        <v>79</v>
      </c>
      <c r="Q61" s="31">
        <v>17600</v>
      </c>
      <c r="R61" s="5"/>
    </row>
    <row r="62" spans="2:18" ht="26.25" x14ac:dyDescent="0.4">
      <c r="B62" s="25" t="s">
        <v>6</v>
      </c>
      <c r="C62" s="3">
        <v>3920</v>
      </c>
      <c r="D62" s="3">
        <f>E62+F62+G62</f>
        <v>368</v>
      </c>
      <c r="E62" s="3"/>
      <c r="F62" s="3">
        <v>368</v>
      </c>
      <c r="G62" s="3"/>
      <c r="H62" s="3"/>
      <c r="I62" s="23"/>
      <c r="J62" s="3">
        <f t="shared" ref="J62:J64" si="10">D62+F62</f>
        <v>736</v>
      </c>
      <c r="K62" s="3">
        <f t="shared" si="9"/>
        <v>18.775510204081634</v>
      </c>
      <c r="L62" s="24"/>
      <c r="M62" s="3">
        <v>736</v>
      </c>
      <c r="N62" s="3" t="s">
        <v>83</v>
      </c>
      <c r="O62" s="3"/>
      <c r="P62" s="3" t="s">
        <v>87</v>
      </c>
      <c r="Q62" s="31">
        <v>549</v>
      </c>
      <c r="R62" s="5"/>
    </row>
    <row r="63" spans="2:18" ht="26.25" x14ac:dyDescent="0.4">
      <c r="B63" s="25" t="s">
        <v>45</v>
      </c>
      <c r="C63" s="3">
        <v>9100</v>
      </c>
      <c r="D63" s="3">
        <f>E63+F63+G63</f>
        <v>1932</v>
      </c>
      <c r="E63" s="3"/>
      <c r="F63" s="3">
        <v>1932</v>
      </c>
      <c r="G63" s="3"/>
      <c r="H63" s="3"/>
      <c r="I63" s="23"/>
      <c r="J63" s="3">
        <f t="shared" si="10"/>
        <v>3864</v>
      </c>
      <c r="K63" s="3">
        <f t="shared" si="9"/>
        <v>42.46153846153846</v>
      </c>
      <c r="L63" s="24"/>
      <c r="M63" s="3">
        <v>3864</v>
      </c>
      <c r="N63" s="3" t="s">
        <v>83</v>
      </c>
      <c r="O63" s="3"/>
      <c r="P63" s="3" t="s">
        <v>87</v>
      </c>
      <c r="Q63" s="31">
        <v>859</v>
      </c>
      <c r="R63" s="5"/>
    </row>
    <row r="64" spans="2:18" ht="26.25" x14ac:dyDescent="0.4">
      <c r="B64" s="25" t="s">
        <v>56</v>
      </c>
      <c r="C64" s="3"/>
      <c r="D64" s="3">
        <v>400</v>
      </c>
      <c r="E64" s="3"/>
      <c r="F64" s="3">
        <v>9000</v>
      </c>
      <c r="G64" s="3"/>
      <c r="H64" s="3"/>
      <c r="I64" s="23"/>
      <c r="J64" s="3">
        <f t="shared" si="10"/>
        <v>9400</v>
      </c>
      <c r="K64" s="3"/>
      <c r="L64" s="24"/>
      <c r="M64" s="3">
        <v>8400</v>
      </c>
      <c r="N64" s="3">
        <v>15</v>
      </c>
      <c r="O64" s="3"/>
      <c r="P64" s="3">
        <v>24</v>
      </c>
      <c r="Q64" s="31">
        <v>5300</v>
      </c>
      <c r="R64" s="5"/>
    </row>
    <row r="65" spans="2:25" ht="26.25" x14ac:dyDescent="0.4">
      <c r="B65" s="25" t="s">
        <v>52</v>
      </c>
      <c r="C65" s="3"/>
      <c r="D65" s="3"/>
      <c r="E65" s="3">
        <v>220</v>
      </c>
      <c r="F65" s="3"/>
      <c r="G65" s="3"/>
      <c r="H65" s="3"/>
      <c r="I65" s="23"/>
      <c r="J65" s="3">
        <f>D65+E65+F65</f>
        <v>220</v>
      </c>
      <c r="K65" s="3"/>
      <c r="L65" s="24"/>
      <c r="M65" s="3">
        <v>81</v>
      </c>
      <c r="N65" s="3">
        <v>13</v>
      </c>
      <c r="O65" s="3"/>
      <c r="P65" s="3"/>
      <c r="Q65" s="31">
        <v>595</v>
      </c>
      <c r="R65" s="5"/>
    </row>
    <row r="66" spans="2:25" ht="26.25" x14ac:dyDescent="0.4">
      <c r="B66" s="25" t="s">
        <v>53</v>
      </c>
      <c r="C66" s="30"/>
      <c r="D66" s="3"/>
      <c r="E66" s="30">
        <v>284</v>
      </c>
      <c r="F66" s="30"/>
      <c r="G66" s="31"/>
      <c r="H66" s="3"/>
      <c r="I66" s="23"/>
      <c r="J66" s="3">
        <f t="shared" ref="J66" si="11">D66+E66+F66</f>
        <v>284</v>
      </c>
      <c r="K66" s="3"/>
      <c r="L66" s="24"/>
      <c r="M66" s="3">
        <v>284</v>
      </c>
      <c r="N66" s="3"/>
      <c r="O66" s="3"/>
      <c r="P66" s="3"/>
      <c r="Q66" s="31">
        <v>355</v>
      </c>
      <c r="R66" s="5"/>
    </row>
    <row r="67" spans="2:25" ht="26.25" x14ac:dyDescent="0.4">
      <c r="B67" s="25" t="s">
        <v>57</v>
      </c>
      <c r="C67" s="30"/>
      <c r="D67" s="3"/>
      <c r="E67" s="30"/>
      <c r="F67" s="30"/>
      <c r="G67" s="31"/>
      <c r="H67" s="3"/>
      <c r="I67" s="23"/>
      <c r="J67" s="3"/>
      <c r="K67" s="3"/>
      <c r="L67" s="24"/>
      <c r="M67" s="3"/>
      <c r="N67" s="3"/>
      <c r="O67" s="3"/>
      <c r="P67" s="3"/>
      <c r="Q67" s="31">
        <v>50</v>
      </c>
      <c r="R67" s="5"/>
    </row>
    <row r="68" spans="2:25" ht="26.25" x14ac:dyDescent="0.4">
      <c r="B68" s="25" t="s">
        <v>54</v>
      </c>
      <c r="C68" s="30"/>
      <c r="D68" s="30"/>
      <c r="E68" s="30"/>
      <c r="F68" s="30"/>
      <c r="G68" s="3"/>
      <c r="H68" s="3"/>
      <c r="I68" s="23"/>
      <c r="J68" s="3"/>
      <c r="K68" s="3"/>
      <c r="L68" s="24"/>
      <c r="M68" s="3"/>
      <c r="N68" s="3"/>
      <c r="O68" s="3"/>
      <c r="P68" s="3"/>
      <c r="Q68" s="31">
        <v>250</v>
      </c>
      <c r="R68" s="5"/>
      <c r="Y68" t="s">
        <v>67</v>
      </c>
    </row>
    <row r="69" spans="2:25" ht="25.5" x14ac:dyDescent="0.35">
      <c r="B69" s="26" t="s">
        <v>72</v>
      </c>
      <c r="C69" s="30"/>
      <c r="D69" s="30"/>
      <c r="E69" s="30"/>
      <c r="F69" s="30"/>
      <c r="G69" s="3"/>
      <c r="H69" s="3"/>
      <c r="I69" s="23"/>
      <c r="J69" s="11">
        <f>J8+J15+J26</f>
        <v>86976</v>
      </c>
      <c r="K69" s="3"/>
      <c r="L69" s="32"/>
      <c r="M69" s="11">
        <f>M8+M15+M26</f>
        <v>72744</v>
      </c>
      <c r="N69" s="11"/>
      <c r="O69" s="11"/>
      <c r="P69" s="11"/>
      <c r="Q69" s="33">
        <f>Q8+Q15+Q26</f>
        <v>91580</v>
      </c>
      <c r="R69" s="5"/>
    </row>
    <row r="70" spans="2:25" ht="25.5" x14ac:dyDescent="0.35">
      <c r="B70" s="26" t="s">
        <v>73</v>
      </c>
      <c r="C70" s="30"/>
      <c r="D70" s="30"/>
      <c r="E70" s="30"/>
      <c r="F70" s="30"/>
      <c r="G70" s="3"/>
      <c r="H70" s="3"/>
      <c r="I70" s="23"/>
      <c r="J70" s="11">
        <f>J36+J43+J49+J55</f>
        <v>49467</v>
      </c>
      <c r="K70" s="3"/>
      <c r="L70" s="32"/>
      <c r="M70" s="11">
        <f>M36+M43+M49+M55</f>
        <v>45348</v>
      </c>
      <c r="N70" s="11"/>
      <c r="O70" s="11"/>
      <c r="P70" s="11"/>
      <c r="Q70" s="33">
        <f>Q36+Q43+Q49+Q55</f>
        <v>33191</v>
      </c>
      <c r="R70" s="5"/>
    </row>
    <row r="71" spans="2:25" ht="25.5" x14ac:dyDescent="0.35">
      <c r="B71" s="34" t="s">
        <v>50</v>
      </c>
      <c r="C71" s="11">
        <v>200000</v>
      </c>
      <c r="D71" s="11">
        <f>D8+D15+D26+D36+D43+D49+D55</f>
        <v>4685</v>
      </c>
      <c r="E71" s="11">
        <f>E14+E35+E42+E65+E66</f>
        <v>3948</v>
      </c>
      <c r="F71" s="11">
        <f>F8+F15+F26+F36+F43+F49+F55</f>
        <v>127810</v>
      </c>
      <c r="G71" s="11"/>
      <c r="H71" s="11">
        <f>H8+H15+H26+H36+H43+H49+H55</f>
        <v>0</v>
      </c>
      <c r="I71" s="23"/>
      <c r="J71" s="11">
        <f>J8+J15+J26+J36+J43+J49+J55</f>
        <v>136443</v>
      </c>
      <c r="K71" s="12">
        <f>J71/C71*100</f>
        <v>68.221500000000006</v>
      </c>
      <c r="L71" s="24"/>
      <c r="M71" s="11">
        <f>M8+M15+M26+M36+M43+M49+M55</f>
        <v>118092</v>
      </c>
      <c r="N71" s="11"/>
      <c r="O71" s="11"/>
      <c r="P71" s="11"/>
      <c r="Q71" s="11">
        <f>Q8+Q15+Q26+Q36+Q43+Q49+Q55</f>
        <v>124771</v>
      </c>
      <c r="R71" s="5"/>
    </row>
    <row r="72" spans="2: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9"/>
      <c r="N72" s="9"/>
      <c r="O72" s="9"/>
      <c r="P72" s="9"/>
      <c r="Q72" s="9"/>
      <c r="R72" s="5"/>
    </row>
    <row r="73" spans="2:25" ht="22.5" x14ac:dyDescent="0.25">
      <c r="B73" s="9"/>
      <c r="C73" s="8"/>
      <c r="D73" s="8"/>
      <c r="E73" s="8"/>
      <c r="F73" s="8"/>
      <c r="G73" s="8"/>
      <c r="H73" s="8"/>
      <c r="I73" s="35"/>
      <c r="J73" s="8"/>
      <c r="K73" s="1"/>
      <c r="L73" s="21"/>
      <c r="M73" s="8"/>
      <c r="N73" s="8"/>
      <c r="O73" s="8"/>
      <c r="P73" s="8"/>
      <c r="Q73" s="8"/>
      <c r="R73" s="5"/>
    </row>
    <row r="74" spans="2:25" ht="25.5" x14ac:dyDescent="0.35">
      <c r="B74" s="57" t="s">
        <v>68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"/>
    </row>
    <row r="75" spans="2:25" x14ac:dyDescent="0.25">
      <c r="R75" s="5"/>
    </row>
    <row r="76" spans="2:25" x14ac:dyDescent="0.25">
      <c r="R76" s="5"/>
    </row>
    <row r="77" spans="2:25" x14ac:dyDescent="0.25">
      <c r="R77" s="5"/>
    </row>
    <row r="78" spans="2:25" x14ac:dyDescent="0.25">
      <c r="R78" s="5"/>
    </row>
    <row r="79" spans="2:25" ht="26.25" customHeight="1" x14ac:dyDescent="0.25">
      <c r="R79" s="5"/>
    </row>
    <row r="80" spans="2:25" x14ac:dyDescent="0.25">
      <c r="R80" s="5"/>
    </row>
    <row r="81" spans="18:18" x14ac:dyDescent="0.25">
      <c r="R81" s="5"/>
    </row>
    <row r="82" spans="18:18" x14ac:dyDescent="0.25">
      <c r="R82" s="5"/>
    </row>
    <row r="83" spans="18:18" x14ac:dyDescent="0.25">
      <c r="R83" s="5"/>
    </row>
    <row r="84" spans="18:18" x14ac:dyDescent="0.25">
      <c r="R84" s="5"/>
    </row>
    <row r="85" spans="18:18" x14ac:dyDescent="0.25">
      <c r="R85" s="5"/>
    </row>
    <row r="86" spans="18:18" x14ac:dyDescent="0.25">
      <c r="R86" s="5"/>
    </row>
    <row r="87" spans="18:18" x14ac:dyDescent="0.25">
      <c r="R87" s="5"/>
    </row>
    <row r="88" spans="18:18" x14ac:dyDescent="0.25">
      <c r="R88" s="5"/>
    </row>
    <row r="89" spans="18:18" x14ac:dyDescent="0.25">
      <c r="R89" s="5"/>
    </row>
    <row r="90" spans="18:18" x14ac:dyDescent="0.25">
      <c r="R90" s="5"/>
    </row>
    <row r="91" spans="18:18" x14ac:dyDescent="0.25">
      <c r="R91" s="5"/>
    </row>
    <row r="92" spans="18:18" x14ac:dyDescent="0.25">
      <c r="R92" s="5"/>
    </row>
    <row r="93" spans="18:18" x14ac:dyDescent="0.25">
      <c r="R93" s="5"/>
    </row>
    <row r="94" spans="18:18" x14ac:dyDescent="0.25">
      <c r="R94" s="5"/>
    </row>
    <row r="95" spans="18:18" x14ac:dyDescent="0.25">
      <c r="R95" s="5"/>
    </row>
    <row r="96" spans="18:18" x14ac:dyDescent="0.25">
      <c r="R96" s="5"/>
    </row>
    <row r="97" spans="18:18" x14ac:dyDescent="0.25">
      <c r="R97" s="5"/>
    </row>
    <row r="98" spans="18:18" x14ac:dyDescent="0.25">
      <c r="R98" s="5"/>
    </row>
    <row r="99" spans="18:18" x14ac:dyDescent="0.25">
      <c r="R99" s="5"/>
    </row>
    <row r="100" spans="18:18" x14ac:dyDescent="0.25">
      <c r="R100" s="5"/>
    </row>
    <row r="101" spans="18:18" x14ac:dyDescent="0.25">
      <c r="R101" s="5"/>
    </row>
    <row r="102" spans="18:18" x14ac:dyDescent="0.25">
      <c r="R102" s="5"/>
    </row>
    <row r="103" spans="18:18" x14ac:dyDescent="0.25">
      <c r="R103" s="5"/>
    </row>
    <row r="104" spans="18:18" x14ac:dyDescent="0.25">
      <c r="R104" s="5"/>
    </row>
    <row r="105" spans="18:18" x14ac:dyDescent="0.25">
      <c r="R105" s="5"/>
    </row>
    <row r="106" spans="18:18" x14ac:dyDescent="0.25">
      <c r="R106" s="5"/>
    </row>
    <row r="107" spans="18:18" x14ac:dyDescent="0.25">
      <c r="R107" s="5"/>
    </row>
    <row r="108" spans="18:18" x14ac:dyDescent="0.25">
      <c r="R108" s="5"/>
    </row>
    <row r="109" spans="18:18" x14ac:dyDescent="0.25">
      <c r="R109" s="5"/>
    </row>
    <row r="110" spans="18:18" x14ac:dyDescent="0.25">
      <c r="R110" s="5"/>
    </row>
    <row r="111" spans="18:18" x14ac:dyDescent="0.25">
      <c r="R111" s="5"/>
    </row>
    <row r="112" spans="18:18" x14ac:dyDescent="0.25">
      <c r="R112" s="5"/>
    </row>
    <row r="113" spans="18:18" x14ac:dyDescent="0.25">
      <c r="R113" s="5"/>
    </row>
    <row r="114" spans="18:18" x14ac:dyDescent="0.25">
      <c r="R114" s="5"/>
    </row>
    <row r="115" spans="18:18" x14ac:dyDescent="0.25">
      <c r="R115" s="5"/>
    </row>
    <row r="116" spans="18:18" x14ac:dyDescent="0.25">
      <c r="R116" s="5"/>
    </row>
    <row r="117" spans="18:18" x14ac:dyDescent="0.25">
      <c r="R117" s="5"/>
    </row>
    <row r="118" spans="18:18" x14ac:dyDescent="0.25">
      <c r="R118" s="5"/>
    </row>
    <row r="119" spans="18:18" x14ac:dyDescent="0.25">
      <c r="R119" s="5"/>
    </row>
    <row r="120" spans="18:18" x14ac:dyDescent="0.25">
      <c r="R120" s="5"/>
    </row>
    <row r="121" spans="18:18" x14ac:dyDescent="0.25">
      <c r="R121" s="5"/>
    </row>
    <row r="122" spans="18:18" x14ac:dyDescent="0.25">
      <c r="R122" s="5"/>
    </row>
    <row r="123" spans="18:18" x14ac:dyDescent="0.25">
      <c r="R123" s="5"/>
    </row>
    <row r="124" spans="18:18" x14ac:dyDescent="0.25">
      <c r="R124" s="5"/>
    </row>
    <row r="125" spans="18:18" x14ac:dyDescent="0.25">
      <c r="R125" s="5"/>
    </row>
    <row r="126" spans="18:18" x14ac:dyDescent="0.25">
      <c r="R126" s="5"/>
    </row>
    <row r="127" spans="18:18" x14ac:dyDescent="0.25">
      <c r="R127" s="5"/>
    </row>
    <row r="128" spans="18:18" x14ac:dyDescent="0.25">
      <c r="R128" s="5"/>
    </row>
    <row r="129" spans="18:18" x14ac:dyDescent="0.25">
      <c r="R129" s="5"/>
    </row>
    <row r="130" spans="18:18" x14ac:dyDescent="0.25">
      <c r="R130" s="5"/>
    </row>
    <row r="131" spans="18:18" x14ac:dyDescent="0.25">
      <c r="R131" s="5"/>
    </row>
    <row r="132" spans="18:18" x14ac:dyDescent="0.25">
      <c r="R132" s="5"/>
    </row>
    <row r="133" spans="18:18" x14ac:dyDescent="0.25">
      <c r="R133" s="5"/>
    </row>
    <row r="134" spans="18:18" x14ac:dyDescent="0.25">
      <c r="R134" s="5"/>
    </row>
    <row r="135" spans="18:18" x14ac:dyDescent="0.25">
      <c r="R135" s="5"/>
    </row>
    <row r="136" spans="18:18" x14ac:dyDescent="0.25">
      <c r="R136" s="5"/>
    </row>
    <row r="137" spans="18:18" x14ac:dyDescent="0.25">
      <c r="R137" s="5"/>
    </row>
    <row r="138" spans="18:18" x14ac:dyDescent="0.25">
      <c r="R138" s="5"/>
    </row>
    <row r="139" spans="18:18" x14ac:dyDescent="0.25">
      <c r="R139" s="5"/>
    </row>
    <row r="140" spans="18:18" x14ac:dyDescent="0.25">
      <c r="R140" s="5"/>
    </row>
    <row r="141" spans="18:18" x14ac:dyDescent="0.25">
      <c r="R141" s="5"/>
    </row>
    <row r="142" spans="18:18" x14ac:dyDescent="0.25">
      <c r="R142" s="5"/>
    </row>
    <row r="143" spans="18:18" x14ac:dyDescent="0.25">
      <c r="R143" s="5"/>
    </row>
    <row r="144" spans="18:18" x14ac:dyDescent="0.25">
      <c r="R144" s="5"/>
    </row>
    <row r="145" spans="18:18" x14ac:dyDescent="0.25">
      <c r="R145" s="5"/>
    </row>
    <row r="146" spans="18:18" x14ac:dyDescent="0.25">
      <c r="R146" s="5"/>
    </row>
    <row r="147" spans="18:18" x14ac:dyDescent="0.25">
      <c r="R147" s="5"/>
    </row>
    <row r="148" spans="18:18" x14ac:dyDescent="0.25">
      <c r="R148" s="5"/>
    </row>
    <row r="149" spans="18:18" x14ac:dyDescent="0.25">
      <c r="R149" s="5"/>
    </row>
    <row r="150" spans="18:18" x14ac:dyDescent="0.25">
      <c r="R150" s="5"/>
    </row>
    <row r="151" spans="18:18" x14ac:dyDescent="0.25">
      <c r="R151" s="5"/>
    </row>
    <row r="152" spans="18:18" ht="29.25" customHeight="1" x14ac:dyDescent="0.25">
      <c r="R152" s="5"/>
    </row>
    <row r="153" spans="18:18" x14ac:dyDescent="0.25">
      <c r="R153" s="5"/>
    </row>
    <row r="154" spans="18:18" ht="26.25" customHeight="1" x14ac:dyDescent="0.25">
      <c r="R154" s="5"/>
    </row>
    <row r="155" spans="18:18" x14ac:dyDescent="0.25">
      <c r="R155" s="5"/>
    </row>
    <row r="156" spans="18:18" x14ac:dyDescent="0.25">
      <c r="R156" s="5"/>
    </row>
    <row r="157" spans="18:18" x14ac:dyDescent="0.25">
      <c r="R157" s="5"/>
    </row>
    <row r="158" spans="18:18" x14ac:dyDescent="0.25">
      <c r="R158" s="5"/>
    </row>
    <row r="159" spans="18:18" x14ac:dyDescent="0.25">
      <c r="R159" s="5"/>
    </row>
    <row r="160" spans="18:18" x14ac:dyDescent="0.25">
      <c r="R160" s="5"/>
    </row>
    <row r="161" spans="18:18" x14ac:dyDescent="0.25">
      <c r="R161" s="5"/>
    </row>
    <row r="162" spans="18:18" x14ac:dyDescent="0.25">
      <c r="R162" s="5"/>
    </row>
    <row r="163" spans="18:18" x14ac:dyDescent="0.25">
      <c r="R163" s="5"/>
    </row>
    <row r="164" spans="18:18" x14ac:dyDescent="0.25">
      <c r="R164" s="5"/>
    </row>
    <row r="165" spans="18:18" x14ac:dyDescent="0.25">
      <c r="R165" s="5"/>
    </row>
    <row r="166" spans="18:18" x14ac:dyDescent="0.25">
      <c r="R166" s="5"/>
    </row>
    <row r="167" spans="18:18" x14ac:dyDescent="0.25">
      <c r="R167" s="5"/>
    </row>
    <row r="168" spans="18:18" x14ac:dyDescent="0.25">
      <c r="R168" s="5"/>
    </row>
    <row r="169" spans="18:18" x14ac:dyDescent="0.25">
      <c r="R169" s="5"/>
    </row>
    <row r="170" spans="18:18" x14ac:dyDescent="0.25">
      <c r="R170" s="5"/>
    </row>
    <row r="171" spans="18:18" x14ac:dyDescent="0.25">
      <c r="R171" s="5"/>
    </row>
    <row r="172" spans="18:18" x14ac:dyDescent="0.25">
      <c r="R172" s="5"/>
    </row>
    <row r="173" spans="18:18" x14ac:dyDescent="0.25">
      <c r="R173" s="5"/>
    </row>
    <row r="174" spans="18:18" x14ac:dyDescent="0.25">
      <c r="R174" s="5"/>
    </row>
    <row r="175" spans="18:18" x14ac:dyDescent="0.25">
      <c r="R175" s="5"/>
    </row>
    <row r="176" spans="18:18" x14ac:dyDescent="0.25">
      <c r="R176" s="5"/>
    </row>
    <row r="177" spans="18:18" x14ac:dyDescent="0.25">
      <c r="R177" s="5"/>
    </row>
    <row r="178" spans="18:18" x14ac:dyDescent="0.25">
      <c r="R178" s="5"/>
    </row>
    <row r="179" spans="18:18" x14ac:dyDescent="0.25">
      <c r="R179" s="5"/>
    </row>
    <row r="180" spans="18:18" x14ac:dyDescent="0.25">
      <c r="R180" s="5"/>
    </row>
    <row r="181" spans="18:18" x14ac:dyDescent="0.25">
      <c r="R181" s="5"/>
    </row>
    <row r="182" spans="18:18" x14ac:dyDescent="0.25">
      <c r="R182" s="5"/>
    </row>
    <row r="183" spans="18:18" x14ac:dyDescent="0.25">
      <c r="R183" s="5"/>
    </row>
    <row r="184" spans="18:18" x14ac:dyDescent="0.25">
      <c r="R184" s="5"/>
    </row>
    <row r="185" spans="18:18" x14ac:dyDescent="0.25">
      <c r="R185" s="5"/>
    </row>
    <row r="186" spans="18:18" x14ac:dyDescent="0.25">
      <c r="R186" s="5"/>
    </row>
    <row r="187" spans="18:18" x14ac:dyDescent="0.25">
      <c r="R187" s="5"/>
    </row>
    <row r="188" spans="18:18" x14ac:dyDescent="0.25">
      <c r="R188" s="5"/>
    </row>
    <row r="189" spans="18:18" x14ac:dyDescent="0.25">
      <c r="R189" s="5"/>
    </row>
    <row r="190" spans="18:18" x14ac:dyDescent="0.25">
      <c r="R190" s="5"/>
    </row>
    <row r="191" spans="18:18" x14ac:dyDescent="0.25">
      <c r="R191" s="5"/>
    </row>
    <row r="192" spans="18:18" x14ac:dyDescent="0.25">
      <c r="R192" s="5"/>
    </row>
    <row r="193" spans="18:18" x14ac:dyDescent="0.25">
      <c r="R193" s="5"/>
    </row>
    <row r="194" spans="18:18" x14ac:dyDescent="0.25">
      <c r="R194" s="5"/>
    </row>
    <row r="195" spans="18:18" x14ac:dyDescent="0.25">
      <c r="R195" s="5"/>
    </row>
    <row r="196" spans="18:18" x14ac:dyDescent="0.25">
      <c r="R196" s="5"/>
    </row>
    <row r="197" spans="18:18" x14ac:dyDescent="0.25">
      <c r="R197" s="5"/>
    </row>
    <row r="198" spans="18:18" x14ac:dyDescent="0.25">
      <c r="R198" s="5"/>
    </row>
    <row r="199" spans="18:18" x14ac:dyDescent="0.25">
      <c r="R199" s="5"/>
    </row>
    <row r="200" spans="18:18" x14ac:dyDescent="0.25">
      <c r="R200" s="5"/>
    </row>
    <row r="201" spans="18:18" x14ac:dyDescent="0.25">
      <c r="R201" s="5"/>
    </row>
    <row r="202" spans="18:18" x14ac:dyDescent="0.25">
      <c r="R202" s="5"/>
    </row>
    <row r="203" spans="18:18" x14ac:dyDescent="0.25">
      <c r="R203" s="5"/>
    </row>
    <row r="204" spans="18:18" x14ac:dyDescent="0.25">
      <c r="R204" s="5"/>
    </row>
    <row r="205" spans="18:18" x14ac:dyDescent="0.25">
      <c r="R205" s="5"/>
    </row>
    <row r="206" spans="18:18" x14ac:dyDescent="0.25">
      <c r="R206" s="5"/>
    </row>
    <row r="207" spans="18:18" x14ac:dyDescent="0.25">
      <c r="R207" s="5"/>
    </row>
    <row r="208" spans="18:18" x14ac:dyDescent="0.25">
      <c r="R208" s="5"/>
    </row>
    <row r="209" spans="18:19" x14ac:dyDescent="0.25">
      <c r="R209" s="5"/>
      <c r="S209" t="s">
        <v>70</v>
      </c>
    </row>
    <row r="210" spans="18:19" x14ac:dyDescent="0.25">
      <c r="R210" s="5"/>
    </row>
    <row r="211" spans="18:19" x14ac:dyDescent="0.25">
      <c r="R211" s="5"/>
    </row>
    <row r="212" spans="18:19" x14ac:dyDescent="0.25">
      <c r="R212" s="5"/>
    </row>
    <row r="213" spans="18:19" x14ac:dyDescent="0.25">
      <c r="R213" s="5"/>
    </row>
    <row r="214" spans="18:19" x14ac:dyDescent="0.25">
      <c r="R214" s="5"/>
    </row>
    <row r="215" spans="18:19" x14ac:dyDescent="0.25">
      <c r="R215" s="5"/>
    </row>
    <row r="216" spans="18:19" x14ac:dyDescent="0.25">
      <c r="R216" s="5"/>
    </row>
    <row r="217" spans="18:19" x14ac:dyDescent="0.25">
      <c r="R217" s="5"/>
    </row>
    <row r="218" spans="18:19" x14ac:dyDescent="0.25">
      <c r="R218" s="5"/>
    </row>
    <row r="219" spans="18:19" x14ac:dyDescent="0.25">
      <c r="R219" s="5"/>
    </row>
    <row r="220" spans="18:19" x14ac:dyDescent="0.25">
      <c r="R220" s="5"/>
    </row>
    <row r="221" spans="18:19" x14ac:dyDescent="0.25">
      <c r="R221" s="5"/>
    </row>
    <row r="222" spans="18:19" x14ac:dyDescent="0.25">
      <c r="R222" s="5"/>
    </row>
    <row r="223" spans="18:19" x14ac:dyDescent="0.25">
      <c r="R223" s="5"/>
    </row>
    <row r="224" spans="18:19" x14ac:dyDescent="0.25">
      <c r="R224" s="5"/>
    </row>
    <row r="225" spans="18:18" x14ac:dyDescent="0.25">
      <c r="R225" s="5"/>
    </row>
    <row r="226" spans="18:18" x14ac:dyDescent="0.25">
      <c r="R226" s="5"/>
    </row>
    <row r="227" spans="18:18" x14ac:dyDescent="0.25">
      <c r="R227" s="5"/>
    </row>
    <row r="228" spans="18:18" ht="26.25" customHeight="1" x14ac:dyDescent="0.25">
      <c r="R228" s="5"/>
    </row>
    <row r="229" spans="18:18" x14ac:dyDescent="0.25">
      <c r="R229" s="5"/>
    </row>
    <row r="230" spans="18:18" x14ac:dyDescent="0.25">
      <c r="R230" s="5"/>
    </row>
    <row r="231" spans="18:18" x14ac:dyDescent="0.25">
      <c r="R231" s="5"/>
    </row>
    <row r="232" spans="18:18" x14ac:dyDescent="0.25">
      <c r="R232" s="5"/>
    </row>
    <row r="233" spans="18:18" x14ac:dyDescent="0.25">
      <c r="R233" s="5"/>
    </row>
    <row r="234" spans="18:18" x14ac:dyDescent="0.25">
      <c r="R234" s="5"/>
    </row>
    <row r="235" spans="18:18" x14ac:dyDescent="0.25">
      <c r="R235" s="5"/>
    </row>
    <row r="236" spans="18:18" x14ac:dyDescent="0.25">
      <c r="R236" s="5"/>
    </row>
    <row r="237" spans="18:18" x14ac:dyDescent="0.25">
      <c r="R237" s="5"/>
    </row>
    <row r="238" spans="18:18" x14ac:dyDescent="0.25">
      <c r="R238" s="5"/>
    </row>
    <row r="239" spans="18:18" x14ac:dyDescent="0.25">
      <c r="R239" s="5"/>
    </row>
    <row r="240" spans="18:18" x14ac:dyDescent="0.25">
      <c r="R240" s="5"/>
    </row>
    <row r="241" spans="18:18" x14ac:dyDescent="0.25">
      <c r="R241" s="5"/>
    </row>
    <row r="242" spans="18:18" x14ac:dyDescent="0.25">
      <c r="R242" s="5"/>
    </row>
    <row r="243" spans="18:18" x14ac:dyDescent="0.25">
      <c r="R243" s="5"/>
    </row>
    <row r="244" spans="18:18" x14ac:dyDescent="0.25">
      <c r="R244" s="5"/>
    </row>
    <row r="245" spans="18:18" x14ac:dyDescent="0.25">
      <c r="R245" s="5"/>
    </row>
    <row r="246" spans="18:18" x14ac:dyDescent="0.25">
      <c r="R246" s="5"/>
    </row>
    <row r="247" spans="18:18" x14ac:dyDescent="0.25">
      <c r="R247" s="5"/>
    </row>
    <row r="248" spans="18:18" x14ac:dyDescent="0.25">
      <c r="R248" s="5"/>
    </row>
    <row r="249" spans="18:18" x14ac:dyDescent="0.25">
      <c r="R249" s="5"/>
    </row>
    <row r="250" spans="18:18" x14ac:dyDescent="0.25">
      <c r="R250" s="5"/>
    </row>
    <row r="251" spans="18:18" x14ac:dyDescent="0.25">
      <c r="R251" s="5"/>
    </row>
    <row r="252" spans="18:18" x14ac:dyDescent="0.25">
      <c r="R252" s="5"/>
    </row>
    <row r="253" spans="18:18" x14ac:dyDescent="0.25">
      <c r="R253" s="5"/>
    </row>
    <row r="254" spans="18:18" x14ac:dyDescent="0.25">
      <c r="R254" s="5"/>
    </row>
    <row r="255" spans="18:18" x14ac:dyDescent="0.25">
      <c r="R255" s="5"/>
    </row>
    <row r="256" spans="18:18" x14ac:dyDescent="0.25">
      <c r="R256" s="5"/>
    </row>
    <row r="257" spans="18:18" x14ac:dyDescent="0.25">
      <c r="R257" s="5"/>
    </row>
    <row r="258" spans="18:18" x14ac:dyDescent="0.25">
      <c r="R258" s="5"/>
    </row>
    <row r="259" spans="18:18" x14ac:dyDescent="0.25">
      <c r="R259" s="5"/>
    </row>
    <row r="260" spans="18:18" x14ac:dyDescent="0.25">
      <c r="R260" s="5"/>
    </row>
    <row r="261" spans="18:18" x14ac:dyDescent="0.25">
      <c r="R261" s="5"/>
    </row>
    <row r="262" spans="18:18" x14ac:dyDescent="0.25">
      <c r="R262" s="5"/>
    </row>
    <row r="263" spans="18:18" x14ac:dyDescent="0.25">
      <c r="R263" s="5"/>
    </row>
    <row r="264" spans="18:18" x14ac:dyDescent="0.25">
      <c r="R264" s="5"/>
    </row>
    <row r="265" spans="18:18" x14ac:dyDescent="0.25">
      <c r="R265" s="5"/>
    </row>
    <row r="266" spans="18:18" x14ac:dyDescent="0.25">
      <c r="R266" s="5"/>
    </row>
    <row r="267" spans="18:18" x14ac:dyDescent="0.25">
      <c r="R267" s="5"/>
    </row>
    <row r="268" spans="18:18" x14ac:dyDescent="0.25">
      <c r="R268" s="5"/>
    </row>
    <row r="269" spans="18:18" x14ac:dyDescent="0.25">
      <c r="R269" s="5"/>
    </row>
    <row r="270" spans="18:18" x14ac:dyDescent="0.25">
      <c r="R270" s="5"/>
    </row>
    <row r="271" spans="18:18" x14ac:dyDescent="0.25">
      <c r="R271" s="5"/>
    </row>
    <row r="272" spans="18:18" x14ac:dyDescent="0.25">
      <c r="R272" s="5"/>
    </row>
    <row r="273" spans="18:18" x14ac:dyDescent="0.25">
      <c r="R273" s="5"/>
    </row>
    <row r="274" spans="18:18" x14ac:dyDescent="0.25">
      <c r="R274" s="5"/>
    </row>
    <row r="275" spans="18:18" x14ac:dyDescent="0.25">
      <c r="R275" s="5"/>
    </row>
    <row r="276" spans="18:18" x14ac:dyDescent="0.25">
      <c r="R276" s="5"/>
    </row>
    <row r="277" spans="18:18" x14ac:dyDescent="0.25">
      <c r="R277" s="5"/>
    </row>
    <row r="278" spans="18:18" x14ac:dyDescent="0.25">
      <c r="R278" s="5"/>
    </row>
    <row r="279" spans="18:18" x14ac:dyDescent="0.25">
      <c r="R279" s="5"/>
    </row>
    <row r="280" spans="18:18" x14ac:dyDescent="0.25">
      <c r="R280" s="5"/>
    </row>
    <row r="281" spans="18:18" x14ac:dyDescent="0.25">
      <c r="R281" s="5"/>
    </row>
    <row r="282" spans="18:18" x14ac:dyDescent="0.25">
      <c r="R282" s="5"/>
    </row>
    <row r="283" spans="18:18" x14ac:dyDescent="0.25">
      <c r="R283" s="5"/>
    </row>
    <row r="284" spans="18:18" x14ac:dyDescent="0.25">
      <c r="R284" s="5"/>
    </row>
    <row r="285" spans="18:18" x14ac:dyDescent="0.25">
      <c r="R285" s="5"/>
    </row>
    <row r="286" spans="18:18" x14ac:dyDescent="0.25">
      <c r="R286" s="5"/>
    </row>
    <row r="287" spans="18:18" x14ac:dyDescent="0.25">
      <c r="R287" s="5"/>
    </row>
    <row r="288" spans="18:18" x14ac:dyDescent="0.25">
      <c r="R288" s="5"/>
    </row>
    <row r="289" spans="18:18" x14ac:dyDescent="0.25">
      <c r="R289" s="5"/>
    </row>
    <row r="290" spans="18:18" x14ac:dyDescent="0.25">
      <c r="R290" s="5"/>
    </row>
    <row r="291" spans="18:18" x14ac:dyDescent="0.25">
      <c r="R291" s="5"/>
    </row>
    <row r="292" spans="18:18" x14ac:dyDescent="0.25">
      <c r="R292" s="5"/>
    </row>
    <row r="293" spans="18:18" x14ac:dyDescent="0.25">
      <c r="R293" s="5"/>
    </row>
    <row r="294" spans="18:18" x14ac:dyDescent="0.25">
      <c r="R294" s="5"/>
    </row>
    <row r="295" spans="18:18" x14ac:dyDescent="0.25">
      <c r="R295" s="5"/>
    </row>
    <row r="296" spans="18:18" x14ac:dyDescent="0.25">
      <c r="R296" s="5"/>
    </row>
    <row r="297" spans="18:18" x14ac:dyDescent="0.25">
      <c r="R297" s="5"/>
    </row>
    <row r="298" spans="18:18" x14ac:dyDescent="0.25">
      <c r="R298" s="5"/>
    </row>
    <row r="299" spans="18:18" x14ac:dyDescent="0.25">
      <c r="R299" s="5"/>
    </row>
    <row r="300" spans="18:18" x14ac:dyDescent="0.25">
      <c r="R300" s="5"/>
    </row>
    <row r="301" spans="18:18" x14ac:dyDescent="0.25">
      <c r="R301" s="5"/>
    </row>
    <row r="302" spans="18:18" ht="26.25" customHeight="1" x14ac:dyDescent="0.25">
      <c r="R302" s="9"/>
    </row>
    <row r="303" spans="18:18" x14ac:dyDescent="0.25">
      <c r="R303" s="9"/>
    </row>
    <row r="304" spans="18:18" x14ac:dyDescent="0.25">
      <c r="R304" s="9"/>
    </row>
    <row r="305" spans="18:18" x14ac:dyDescent="0.25">
      <c r="R305" s="9"/>
    </row>
    <row r="306" spans="18:18" x14ac:dyDescent="0.25">
      <c r="R306" s="9"/>
    </row>
    <row r="307" spans="18:18" x14ac:dyDescent="0.25">
      <c r="R307" s="9"/>
    </row>
    <row r="308" spans="18:18" x14ac:dyDescent="0.25">
      <c r="R308" s="9"/>
    </row>
    <row r="309" spans="18:18" x14ac:dyDescent="0.25">
      <c r="R309" s="9"/>
    </row>
    <row r="310" spans="18:18" x14ac:dyDescent="0.25">
      <c r="R310" s="9"/>
    </row>
    <row r="311" spans="18:18" x14ac:dyDescent="0.25">
      <c r="R311" s="9"/>
    </row>
    <row r="312" spans="18:18" x14ac:dyDescent="0.25">
      <c r="R312" s="9"/>
    </row>
    <row r="313" spans="18:18" x14ac:dyDescent="0.25">
      <c r="R313" s="9"/>
    </row>
    <row r="314" spans="18:18" x14ac:dyDescent="0.25">
      <c r="R314" s="9"/>
    </row>
    <row r="315" spans="18:18" x14ac:dyDescent="0.25">
      <c r="R315" s="9"/>
    </row>
    <row r="316" spans="18:18" x14ac:dyDescent="0.25">
      <c r="R316" s="9"/>
    </row>
    <row r="317" spans="18:18" x14ac:dyDescent="0.25">
      <c r="R317" s="9"/>
    </row>
    <row r="318" spans="18:18" x14ac:dyDescent="0.25">
      <c r="R318" s="9"/>
    </row>
    <row r="319" spans="18:18" x14ac:dyDescent="0.25">
      <c r="R319" s="9"/>
    </row>
    <row r="320" spans="18:18" x14ac:dyDescent="0.25">
      <c r="R320" s="9"/>
    </row>
    <row r="321" spans="18:18" x14ac:dyDescent="0.25">
      <c r="R321" s="9"/>
    </row>
    <row r="322" spans="18:18" x14ac:dyDescent="0.25">
      <c r="R322" s="9"/>
    </row>
    <row r="323" spans="18:18" x14ac:dyDescent="0.25">
      <c r="R323" s="9"/>
    </row>
    <row r="324" spans="18:18" x14ac:dyDescent="0.25">
      <c r="R324" s="9"/>
    </row>
    <row r="325" spans="18:18" x14ac:dyDescent="0.25">
      <c r="R325" s="9"/>
    </row>
    <row r="326" spans="18:18" x14ac:dyDescent="0.25">
      <c r="R326" s="9"/>
    </row>
    <row r="327" spans="18:18" x14ac:dyDescent="0.25">
      <c r="R327" s="9"/>
    </row>
    <row r="328" spans="18:18" x14ac:dyDescent="0.25">
      <c r="R328" s="9"/>
    </row>
    <row r="329" spans="18:18" x14ac:dyDescent="0.25">
      <c r="R329" s="9"/>
    </row>
    <row r="330" spans="18:18" x14ac:dyDescent="0.25">
      <c r="R330" s="9"/>
    </row>
    <row r="331" spans="18:18" x14ac:dyDescent="0.25">
      <c r="R331" s="9"/>
    </row>
    <row r="332" spans="18:18" x14ac:dyDescent="0.25">
      <c r="R332" s="9"/>
    </row>
    <row r="333" spans="18:18" x14ac:dyDescent="0.25">
      <c r="R333" s="9"/>
    </row>
    <row r="334" spans="18:18" x14ac:dyDescent="0.25">
      <c r="R334" s="9"/>
    </row>
    <row r="335" spans="18:18" x14ac:dyDescent="0.25">
      <c r="R335" s="9"/>
    </row>
    <row r="336" spans="18:18" x14ac:dyDescent="0.25">
      <c r="R336" s="9"/>
    </row>
    <row r="337" spans="18:18" x14ac:dyDescent="0.25">
      <c r="R337" s="9"/>
    </row>
    <row r="338" spans="18:18" x14ac:dyDescent="0.25">
      <c r="R338" s="9"/>
    </row>
    <row r="339" spans="18:18" x14ac:dyDescent="0.25">
      <c r="R339" s="9"/>
    </row>
    <row r="340" spans="18:18" x14ac:dyDescent="0.25">
      <c r="R340" s="9"/>
    </row>
    <row r="341" spans="18:18" x14ac:dyDescent="0.25">
      <c r="R341" s="9"/>
    </row>
    <row r="342" spans="18:18" x14ac:dyDescent="0.25">
      <c r="R342" s="9"/>
    </row>
    <row r="343" spans="18:18" x14ac:dyDescent="0.25">
      <c r="R343" s="9"/>
    </row>
    <row r="344" spans="18:18" x14ac:dyDescent="0.25">
      <c r="R344" s="9"/>
    </row>
    <row r="345" spans="18:18" x14ac:dyDescent="0.25">
      <c r="R345" s="9"/>
    </row>
    <row r="346" spans="18:18" x14ac:dyDescent="0.25">
      <c r="R346" s="9"/>
    </row>
    <row r="347" spans="18:18" x14ac:dyDescent="0.25">
      <c r="R347" s="9"/>
    </row>
    <row r="348" spans="18:18" x14ac:dyDescent="0.25">
      <c r="R348" s="9"/>
    </row>
    <row r="349" spans="18:18" x14ac:dyDescent="0.25">
      <c r="R349" s="9"/>
    </row>
    <row r="350" spans="18:18" x14ac:dyDescent="0.25">
      <c r="R350" s="9"/>
    </row>
    <row r="351" spans="18:18" x14ac:dyDescent="0.25">
      <c r="R351" s="9"/>
    </row>
    <row r="352" spans="18:18" x14ac:dyDescent="0.25">
      <c r="R352" s="9"/>
    </row>
    <row r="353" spans="18:18" x14ac:dyDescent="0.25">
      <c r="R353" s="9"/>
    </row>
    <row r="354" spans="18:18" x14ac:dyDescent="0.25">
      <c r="R354" s="9"/>
    </row>
    <row r="355" spans="18:18" x14ac:dyDescent="0.25">
      <c r="R355" s="9"/>
    </row>
    <row r="356" spans="18:18" x14ac:dyDescent="0.25">
      <c r="R356" s="9"/>
    </row>
    <row r="357" spans="18:18" x14ac:dyDescent="0.25">
      <c r="R357" s="9"/>
    </row>
    <row r="358" spans="18:18" x14ac:dyDescent="0.25">
      <c r="R358" s="5"/>
    </row>
    <row r="359" spans="18:18" x14ac:dyDescent="0.25">
      <c r="R359" s="5"/>
    </row>
    <row r="360" spans="18:18" x14ac:dyDescent="0.25">
      <c r="R360" s="5"/>
    </row>
    <row r="361" spans="18:18" x14ac:dyDescent="0.25">
      <c r="R361" s="5"/>
    </row>
    <row r="362" spans="18:18" x14ac:dyDescent="0.25">
      <c r="R362" s="5"/>
    </row>
    <row r="363" spans="18:18" x14ac:dyDescent="0.25">
      <c r="R363" s="5"/>
    </row>
    <row r="364" spans="18:18" x14ac:dyDescent="0.25">
      <c r="R364" s="5"/>
    </row>
    <row r="365" spans="18:18" x14ac:dyDescent="0.25">
      <c r="R365" s="5"/>
    </row>
    <row r="366" spans="18:18" x14ac:dyDescent="0.25">
      <c r="R366" s="5"/>
    </row>
    <row r="367" spans="18:18" x14ac:dyDescent="0.25">
      <c r="R367" s="5"/>
    </row>
    <row r="368" spans="18:18" x14ac:dyDescent="0.25">
      <c r="R368" s="5"/>
    </row>
    <row r="369" spans="18:18" x14ac:dyDescent="0.25">
      <c r="R369" s="5"/>
    </row>
    <row r="376" spans="18:18" ht="26.25" customHeight="1" x14ac:dyDescent="0.25"/>
    <row r="389" spans="25:25" x14ac:dyDescent="0.25">
      <c r="Y389" s="7"/>
    </row>
    <row r="452" ht="26.25" customHeight="1" x14ac:dyDescent="0.25"/>
    <row r="528" ht="26.25" customHeight="1" x14ac:dyDescent="0.25"/>
    <row r="603" ht="26.25" customHeight="1" x14ac:dyDescent="0.25"/>
    <row r="678" ht="26.25" customHeight="1" x14ac:dyDescent="0.25"/>
    <row r="753" ht="26.25" customHeight="1" x14ac:dyDescent="0.25"/>
    <row r="756" ht="26.25" customHeight="1" x14ac:dyDescent="0.25"/>
    <row r="829" ht="26.25" customHeight="1" x14ac:dyDescent="0.25"/>
    <row r="903" ht="26.25" customHeight="1" x14ac:dyDescent="0.25"/>
    <row r="987" ht="26.25" customHeight="1" x14ac:dyDescent="0.25"/>
    <row r="1060" spans="1:1" x14ac:dyDescent="0.25">
      <c r="A1060" s="16"/>
    </row>
    <row r="1061" spans="1:1" x14ac:dyDescent="0.25">
      <c r="A1061" s="16"/>
    </row>
    <row r="1062" spans="1:1" ht="26.25" customHeight="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ht="26.25" customHeight="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22" ht="26.25" customHeight="1" x14ac:dyDescent="0.25"/>
    <row r="1297" ht="26.25" customHeight="1" x14ac:dyDescent="0.25"/>
    <row r="1373" ht="26.25" customHeight="1" x14ac:dyDescent="0.25"/>
    <row r="1440" spans="18:18" x14ac:dyDescent="0.25">
      <c r="R1440" s="5"/>
    </row>
    <row r="1445" spans="1:18" x14ac:dyDescent="0.25">
      <c r="A1445" s="7"/>
    </row>
    <row r="1446" spans="1:18" x14ac:dyDescent="0.25">
      <c r="A1446" s="7"/>
    </row>
    <row r="1447" spans="1:18" ht="26.25" customHeight="1" x14ac:dyDescent="0.25">
      <c r="A1447" s="7"/>
      <c r="R1447" s="17"/>
    </row>
    <row r="1448" spans="1:18" x14ac:dyDescent="0.25">
      <c r="A1448" s="7"/>
    </row>
    <row r="1449" spans="1:18" x14ac:dyDescent="0.25">
      <c r="A1449" s="7"/>
    </row>
    <row r="1450" spans="1:18" x14ac:dyDescent="0.25">
      <c r="A1450" s="7"/>
    </row>
    <row r="1451" spans="1:18" x14ac:dyDescent="0.25">
      <c r="A1451" s="7"/>
    </row>
    <row r="1452" spans="1:18" x14ac:dyDescent="0.25">
      <c r="A1452" s="7"/>
    </row>
    <row r="1453" spans="1:18" x14ac:dyDescent="0.25">
      <c r="A1453" s="7"/>
    </row>
    <row r="1454" spans="1:18" x14ac:dyDescent="0.25">
      <c r="A1454" s="7"/>
    </row>
    <row r="1455" spans="1:18" x14ac:dyDescent="0.25">
      <c r="A1455" s="7"/>
    </row>
    <row r="1456" spans="1:18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ht="26.25" customHeight="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9" spans="1:1" ht="26.25" customHeight="1" x14ac:dyDescent="0.25"/>
    <row r="1600" spans="1:1" ht="26.25" customHeight="1" x14ac:dyDescent="0.25"/>
    <row r="1601" spans="1:1" ht="26.25" customHeight="1" x14ac:dyDescent="0.25"/>
    <row r="1609" spans="1:1" ht="18.75" x14ac:dyDescent="0.3">
      <c r="A1609" s="42"/>
    </row>
    <row r="1610" spans="1:1" ht="18.75" x14ac:dyDescent="0.3">
      <c r="A1610" s="42"/>
    </row>
    <row r="1611" spans="1:1" ht="18.75" x14ac:dyDescent="0.3">
      <c r="A1611" s="42"/>
    </row>
    <row r="1612" spans="1:1" ht="18.75" x14ac:dyDescent="0.3">
      <c r="A1612" s="42"/>
    </row>
    <row r="1613" spans="1:1" ht="18.75" x14ac:dyDescent="0.3">
      <c r="A1613" s="42"/>
    </row>
    <row r="1614" spans="1:1" ht="18.75" x14ac:dyDescent="0.3">
      <c r="A1614" s="42"/>
    </row>
    <row r="1615" spans="1:1" ht="18.75" x14ac:dyDescent="0.3">
      <c r="A1615" s="42"/>
    </row>
    <row r="1616" spans="1:1" ht="18.75" x14ac:dyDescent="0.3">
      <c r="A1616" s="42"/>
    </row>
    <row r="1617" spans="1:1" ht="18.75" x14ac:dyDescent="0.3">
      <c r="A1617" s="42"/>
    </row>
    <row r="1618" spans="1:1" ht="18.75" x14ac:dyDescent="0.3">
      <c r="A1618" s="42"/>
    </row>
    <row r="1619" spans="1:1" ht="18.75" x14ac:dyDescent="0.3">
      <c r="A1619" s="42"/>
    </row>
    <row r="1620" spans="1:1" ht="18.75" x14ac:dyDescent="0.3">
      <c r="A1620" s="42"/>
    </row>
    <row r="1621" spans="1:1" ht="18.75" x14ac:dyDescent="0.3">
      <c r="A1621" s="42"/>
    </row>
    <row r="1622" spans="1:1" ht="18.75" x14ac:dyDescent="0.3">
      <c r="A1622" s="42"/>
    </row>
    <row r="1623" spans="1:1" ht="18.75" x14ac:dyDescent="0.3">
      <c r="A1623" s="42"/>
    </row>
    <row r="1624" spans="1:1" ht="18.75" x14ac:dyDescent="0.3">
      <c r="A1624" s="42"/>
    </row>
    <row r="1625" spans="1:1" ht="18.75" x14ac:dyDescent="0.3">
      <c r="A1625" s="42"/>
    </row>
    <row r="1626" spans="1:1" ht="18.75" x14ac:dyDescent="0.3">
      <c r="A1626" s="42"/>
    </row>
    <row r="1627" spans="1:1" ht="18.75" x14ac:dyDescent="0.3">
      <c r="A1627" s="42"/>
    </row>
    <row r="1628" spans="1:1" ht="18.75" x14ac:dyDescent="0.3">
      <c r="A1628" s="42"/>
    </row>
    <row r="1629" spans="1:1" ht="18.75" x14ac:dyDescent="0.3">
      <c r="A1629" s="42"/>
    </row>
    <row r="1630" spans="1:1" ht="18.75" x14ac:dyDescent="0.3">
      <c r="A1630" s="42"/>
    </row>
    <row r="1631" spans="1:1" ht="18.75" x14ac:dyDescent="0.3">
      <c r="A1631" s="42"/>
    </row>
    <row r="1632" spans="1:1" ht="18.75" x14ac:dyDescent="0.3">
      <c r="A1632" s="42"/>
    </row>
    <row r="1633" spans="1:1" ht="18.75" x14ac:dyDescent="0.3">
      <c r="A1633" s="42"/>
    </row>
    <row r="1634" spans="1:1" ht="18.75" x14ac:dyDescent="0.3">
      <c r="A1634" s="42"/>
    </row>
    <row r="1635" spans="1:1" ht="18.75" x14ac:dyDescent="0.3">
      <c r="A1635" s="42"/>
    </row>
    <row r="1636" spans="1:1" ht="18.75" x14ac:dyDescent="0.3">
      <c r="A1636" s="42"/>
    </row>
    <row r="1637" spans="1:1" ht="18.75" x14ac:dyDescent="0.3">
      <c r="A1637" s="42"/>
    </row>
    <row r="1638" spans="1:1" ht="18.75" x14ac:dyDescent="0.3">
      <c r="A1638" s="42"/>
    </row>
    <row r="1639" spans="1:1" ht="18.75" x14ac:dyDescent="0.3">
      <c r="A1639" s="42"/>
    </row>
    <row r="1640" spans="1:1" ht="18.75" x14ac:dyDescent="0.3">
      <c r="A1640" s="42"/>
    </row>
    <row r="1641" spans="1:1" ht="18.75" x14ac:dyDescent="0.3">
      <c r="A1641" s="42"/>
    </row>
    <row r="1642" spans="1:1" ht="18.75" x14ac:dyDescent="0.3">
      <c r="A1642" s="42"/>
    </row>
    <row r="1643" spans="1:1" ht="18.75" x14ac:dyDescent="0.3">
      <c r="A1643" s="42"/>
    </row>
    <row r="1644" spans="1:1" ht="18.75" x14ac:dyDescent="0.3">
      <c r="A1644" s="42"/>
    </row>
    <row r="1645" spans="1:1" ht="18.75" x14ac:dyDescent="0.3">
      <c r="A1645" s="42"/>
    </row>
    <row r="1646" spans="1:1" ht="18.75" x14ac:dyDescent="0.3">
      <c r="A1646" s="42"/>
    </row>
    <row r="1647" spans="1:1" ht="18.75" x14ac:dyDescent="0.3">
      <c r="A1647" s="42"/>
    </row>
    <row r="1648" spans="1:1" ht="18.75" x14ac:dyDescent="0.3">
      <c r="A1648" s="42"/>
    </row>
    <row r="1649" spans="1:1" ht="18.75" x14ac:dyDescent="0.3">
      <c r="A1649" s="42"/>
    </row>
    <row r="1650" spans="1:1" ht="18.75" x14ac:dyDescent="0.3">
      <c r="A1650" s="42"/>
    </row>
    <row r="1651" spans="1:1" ht="18.75" x14ac:dyDescent="0.3">
      <c r="A1651" s="42"/>
    </row>
    <row r="1652" spans="1:1" ht="18.75" x14ac:dyDescent="0.3">
      <c r="A1652" s="42"/>
    </row>
    <row r="1653" spans="1:1" ht="18.75" x14ac:dyDescent="0.3">
      <c r="A1653" s="42"/>
    </row>
    <row r="1654" spans="1:1" ht="18.75" x14ac:dyDescent="0.3">
      <c r="A1654" s="42"/>
    </row>
    <row r="1655" spans="1:1" ht="18.75" x14ac:dyDescent="0.3">
      <c r="A1655" s="42"/>
    </row>
    <row r="1656" spans="1:1" ht="18.75" x14ac:dyDescent="0.3">
      <c r="A1656" s="42"/>
    </row>
    <row r="1657" spans="1:1" ht="18.75" x14ac:dyDescent="0.3">
      <c r="A1657" s="42"/>
    </row>
    <row r="1658" spans="1:1" ht="18.75" x14ac:dyDescent="0.3">
      <c r="A1658" s="42"/>
    </row>
    <row r="1659" spans="1:1" ht="18.75" x14ac:dyDescent="0.3">
      <c r="A1659" s="42"/>
    </row>
    <row r="1660" spans="1:1" ht="18.75" x14ac:dyDescent="0.3">
      <c r="A1660" s="42"/>
    </row>
    <row r="1661" spans="1:1" ht="18.75" x14ac:dyDescent="0.3">
      <c r="A1661" s="42"/>
    </row>
    <row r="1662" spans="1:1" ht="18.75" x14ac:dyDescent="0.3">
      <c r="A1662" s="42"/>
    </row>
    <row r="1677" ht="26.25" customHeight="1" x14ac:dyDescent="0.25"/>
    <row r="1723" spans="23:23" x14ac:dyDescent="0.25">
      <c r="W1723" s="5"/>
    </row>
    <row r="1752" ht="26.25" customHeight="1" x14ac:dyDescent="0.25"/>
    <row r="1827" ht="26.25" customHeight="1" x14ac:dyDescent="0.25"/>
    <row r="1902" ht="26.25" customHeight="1" x14ac:dyDescent="0.25"/>
    <row r="1978" ht="26.25" customHeight="1" x14ac:dyDescent="0.25"/>
    <row r="2053" ht="26.25" customHeight="1" x14ac:dyDescent="0.25"/>
    <row r="2128" ht="26.25" customHeight="1" x14ac:dyDescent="0.25"/>
    <row r="2204" ht="26.25" customHeight="1" x14ac:dyDescent="0.25"/>
    <row r="2280" ht="26.25" customHeight="1" x14ac:dyDescent="0.25"/>
    <row r="2357" ht="26.25" customHeight="1" x14ac:dyDescent="0.25"/>
    <row r="2433" ht="26.25" customHeight="1" x14ac:dyDescent="0.25"/>
    <row r="2510" ht="26.25" customHeight="1" x14ac:dyDescent="0.25"/>
    <row r="2585" ht="26.25" customHeight="1" x14ac:dyDescent="0.25"/>
    <row r="2663" ht="26.25" customHeight="1" x14ac:dyDescent="0.25"/>
    <row r="2738" ht="26.25" customHeight="1" x14ac:dyDescent="0.25"/>
  </sheetData>
  <mergeCells count="9">
    <mergeCell ref="N4:P4"/>
    <mergeCell ref="B6:B7"/>
    <mergeCell ref="C6:C7"/>
    <mergeCell ref="D6:E6"/>
    <mergeCell ref="F6:K6"/>
    <mergeCell ref="M6:M7"/>
    <mergeCell ref="N6:P6"/>
    <mergeCell ref="Q6:Q7"/>
    <mergeCell ref="B74:Q74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2017-11-24T05:10:02Z</cp:lastPrinted>
  <dcterms:created xsi:type="dcterms:W3CDTF">2016-03-31T06:35:03Z</dcterms:created>
  <dcterms:modified xsi:type="dcterms:W3CDTF">2017-12-01T05:58:35Z</dcterms:modified>
</cp:coreProperties>
</file>