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7\"/>
    </mc:Choice>
  </mc:AlternateContent>
  <bookViews>
    <workbookView xWindow="240" yWindow="45" windowWidth="8415" windowHeight="3030"/>
  </bookViews>
  <sheets>
    <sheet name="потреб" sheetId="1" r:id="rId1"/>
    <sheet name="Күздүк себүү" sheetId="9" r:id="rId2"/>
  </sheets>
  <calcPr calcId="152511"/>
</workbook>
</file>

<file path=xl/calcChain.xml><?xml version="1.0" encoding="utf-8"?>
<calcChain xmlns="http://schemas.openxmlformats.org/spreadsheetml/2006/main">
  <c r="F53" i="9" l="1"/>
  <c r="D53" i="9"/>
  <c r="F52" i="9"/>
  <c r="D52" i="9"/>
  <c r="F51" i="9"/>
  <c r="D51" i="9"/>
  <c r="F50" i="9"/>
  <c r="D50" i="9"/>
  <c r="F49" i="9"/>
  <c r="D49" i="9"/>
  <c r="E48" i="9"/>
  <c r="C48" i="9"/>
  <c r="B48" i="9"/>
  <c r="F47" i="9"/>
  <c r="D47" i="9"/>
  <c r="F46" i="9"/>
  <c r="D46" i="9"/>
  <c r="F45" i="9"/>
  <c r="D45" i="9"/>
  <c r="F44" i="9"/>
  <c r="D44" i="9"/>
  <c r="E43" i="9"/>
  <c r="C43" i="9"/>
  <c r="F43" i="9" s="1"/>
  <c r="B43" i="9"/>
  <c r="F42" i="9"/>
  <c r="D42" i="9"/>
  <c r="F41" i="9"/>
  <c r="D41" i="9"/>
  <c r="F40" i="9"/>
  <c r="D40" i="9"/>
  <c r="F39" i="9"/>
  <c r="D39" i="9"/>
  <c r="F38" i="9"/>
  <c r="D38" i="9"/>
  <c r="F37" i="9"/>
  <c r="D37" i="9"/>
  <c r="F36" i="9"/>
  <c r="D36" i="9"/>
  <c r="F35" i="9"/>
  <c r="D35" i="9"/>
  <c r="E34" i="9"/>
  <c r="C34" i="9"/>
  <c r="F34" i="9" s="1"/>
  <c r="B34" i="9"/>
  <c r="F32" i="9"/>
  <c r="D32" i="9"/>
  <c r="F30" i="9"/>
  <c r="D30" i="9"/>
  <c r="F29" i="9"/>
  <c r="D29" i="9"/>
  <c r="F28" i="9"/>
  <c r="D28" i="9"/>
  <c r="F27" i="9"/>
  <c r="D27" i="9"/>
  <c r="F26" i="9"/>
  <c r="D26" i="9"/>
  <c r="E25" i="9"/>
  <c r="C25" i="9"/>
  <c r="B25" i="9"/>
  <c r="F23" i="9"/>
  <c r="D23" i="9"/>
  <c r="F22" i="9"/>
  <c r="D22" i="9"/>
  <c r="F21" i="9"/>
  <c r="D21" i="9"/>
  <c r="F20" i="9"/>
  <c r="D20" i="9"/>
  <c r="F19" i="9"/>
  <c r="D19" i="9"/>
  <c r="F18" i="9"/>
  <c r="D18" i="9"/>
  <c r="E17" i="9"/>
  <c r="C17" i="9"/>
  <c r="F17" i="9" s="1"/>
  <c r="B17" i="9"/>
  <c r="F16" i="9"/>
  <c r="D16" i="9"/>
  <c r="F15" i="9"/>
  <c r="D15" i="9"/>
  <c r="F14" i="9"/>
  <c r="D14" i="9"/>
  <c r="F13" i="9"/>
  <c r="D13" i="9"/>
  <c r="E12" i="9"/>
  <c r="C12" i="9"/>
  <c r="B12" i="9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I29" i="1"/>
  <c r="H29" i="1"/>
  <c r="F29" i="1"/>
  <c r="G29" i="1" s="1"/>
  <c r="E29" i="1"/>
  <c r="C29" i="1"/>
  <c r="B29" i="1"/>
  <c r="C22" i="1"/>
  <c r="G21" i="1"/>
  <c r="B21" i="1"/>
  <c r="D21" i="1" s="1"/>
  <c r="G20" i="1"/>
  <c r="C20" i="1"/>
  <c r="B20" i="1"/>
  <c r="G19" i="1"/>
  <c r="C19" i="1"/>
  <c r="B19" i="1"/>
  <c r="D19" i="1" s="1"/>
  <c r="G18" i="1"/>
  <c r="C18" i="1"/>
  <c r="B18" i="1"/>
  <c r="G17" i="1"/>
  <c r="C17" i="1"/>
  <c r="B17" i="1"/>
  <c r="D17" i="1" s="1"/>
  <c r="G16" i="1"/>
  <c r="C16" i="1"/>
  <c r="B16" i="1"/>
  <c r="G15" i="1"/>
  <c r="C15" i="1"/>
  <c r="B15" i="1"/>
  <c r="D15" i="1" s="1"/>
  <c r="F14" i="1"/>
  <c r="E14" i="1"/>
  <c r="B14" i="1" s="1"/>
  <c r="G14" i="1" l="1"/>
  <c r="D16" i="1"/>
  <c r="D18" i="1"/>
  <c r="D20" i="1"/>
  <c r="D29" i="1"/>
  <c r="J29" i="1"/>
  <c r="B11" i="9"/>
  <c r="F12" i="9"/>
  <c r="D17" i="9"/>
  <c r="D34" i="9"/>
  <c r="F48" i="9"/>
  <c r="D48" i="9"/>
  <c r="F25" i="9"/>
  <c r="E11" i="9"/>
  <c r="C11" i="9"/>
  <c r="D12" i="9"/>
  <c r="D25" i="9"/>
  <c r="D43" i="9"/>
  <c r="C14" i="1"/>
  <c r="D14" i="1" s="1"/>
  <c r="F11" i="9" l="1"/>
  <c r="D11" i="9"/>
</calcChain>
</file>

<file path=xl/sharedStrings.xml><?xml version="1.0" encoding="utf-8"?>
<sst xmlns="http://schemas.openxmlformats.org/spreadsheetml/2006/main" count="129" uniqueCount="82">
  <si>
    <t xml:space="preserve">      (тонна)</t>
  </si>
  <si>
    <t>Облустар</t>
  </si>
  <si>
    <t>Пестициддер баары</t>
  </si>
  <si>
    <t>анын ичинен</t>
  </si>
  <si>
    <t>керектелет,</t>
  </si>
  <si>
    <t>бар,</t>
  </si>
  <si>
    <t>%</t>
  </si>
  <si>
    <t>тонна</t>
  </si>
  <si>
    <t>камсыздуу-</t>
  </si>
  <si>
    <t>лук</t>
  </si>
  <si>
    <t>Республика боюнча</t>
  </si>
  <si>
    <t>Баткен</t>
  </si>
  <si>
    <t>Жалал-Абад</t>
  </si>
  <si>
    <t>Нарын</t>
  </si>
  <si>
    <t>Ош</t>
  </si>
  <si>
    <t>Талас</t>
  </si>
  <si>
    <t>Чүй</t>
  </si>
  <si>
    <t>Гербициддер</t>
  </si>
  <si>
    <t>Инсектициддер</t>
  </si>
  <si>
    <t>Фунгициддер</t>
  </si>
  <si>
    <t>камсыздуулук</t>
  </si>
  <si>
    <t>Ысык-Көл</t>
  </si>
  <si>
    <t>ууландыргычтар (жалпы)</t>
  </si>
  <si>
    <t>Бишкек шаары</t>
  </si>
  <si>
    <t xml:space="preserve">           каттоо бөлүмүнүн башчысы                                                                                                        Алакунов А.</t>
  </si>
  <si>
    <t xml:space="preserve">          Өсүмдүктөрдү коргоо жана пестициддерди</t>
  </si>
  <si>
    <t>2-тиркеме</t>
  </si>
  <si>
    <t>Өсүмдүктөрдү коргоо жана пестициддерди каттоо</t>
  </si>
  <si>
    <t>План</t>
  </si>
  <si>
    <t>Факт</t>
  </si>
  <si>
    <t>ууланган</t>
  </si>
  <si>
    <t>аткарылган</t>
  </si>
  <si>
    <t>Республика боюнча баары</t>
  </si>
  <si>
    <t>Кадамжай</t>
  </si>
  <si>
    <t>Лейлек</t>
  </si>
  <si>
    <t xml:space="preserve">Алай </t>
  </si>
  <si>
    <t>Араван</t>
  </si>
  <si>
    <t>Кара-Кулжа</t>
  </si>
  <si>
    <t>Аксы</t>
  </si>
  <si>
    <t>Базар-Коргон</t>
  </si>
  <si>
    <t>Ноокен</t>
  </si>
  <si>
    <t>Сузак</t>
  </si>
  <si>
    <t>Токтогул</t>
  </si>
  <si>
    <t>Чаткал</t>
  </si>
  <si>
    <t>Кемин</t>
  </si>
  <si>
    <t>Чуй</t>
  </si>
  <si>
    <t>Ыссык-Ата</t>
  </si>
  <si>
    <t>Аламедин</t>
  </si>
  <si>
    <t>Сокулук</t>
  </si>
  <si>
    <t>Москва</t>
  </si>
  <si>
    <t>Жайыл</t>
  </si>
  <si>
    <t>Панфилов</t>
  </si>
  <si>
    <t>Бакай-Ата</t>
  </si>
  <si>
    <t>Кара-Буура</t>
  </si>
  <si>
    <t>Манас</t>
  </si>
  <si>
    <t xml:space="preserve"> Ак-Суу</t>
  </si>
  <si>
    <t>Түп</t>
  </si>
  <si>
    <t>2016 ж, т</t>
  </si>
  <si>
    <t>т</t>
  </si>
  <si>
    <t>5-тиркеме</t>
  </si>
  <si>
    <t xml:space="preserve">Кыргыз Республикасы боюнча  пестициддерге болгон керектөө эсеби  жана алар менен камсыздоо тууралуу </t>
  </si>
  <si>
    <t xml:space="preserve"> </t>
  </si>
  <si>
    <t>Өзгөн</t>
  </si>
  <si>
    <t>Тоң</t>
  </si>
  <si>
    <t>себүүнүн кылкандуу дан үрөөндөрүн зыянкечтерден  тазалоонун  жүрүшү</t>
  </si>
  <si>
    <r>
      <t xml:space="preserve"> жөнүндө 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</rPr>
      <t>маалыматы</t>
    </r>
  </si>
  <si>
    <t>Областтар</t>
  </si>
  <si>
    <t>Кызыл-кыя шаары</t>
  </si>
  <si>
    <t xml:space="preserve">Карасуу  </t>
  </si>
  <si>
    <t>Ноокат</t>
  </si>
  <si>
    <t xml:space="preserve">Чоң-Алай </t>
  </si>
  <si>
    <t xml:space="preserve">Жалал-Абад </t>
  </si>
  <si>
    <t>Ала Бука</t>
  </si>
  <si>
    <t>Жалал Абад Шаары</t>
  </si>
  <si>
    <t xml:space="preserve"> Чүй  </t>
  </si>
  <si>
    <t xml:space="preserve">Ысык-Көл </t>
  </si>
  <si>
    <t>Жети-Өгүз</t>
  </si>
  <si>
    <t>бөлүмүнүн башчысы                                                                         Алакунов А. Т</t>
  </si>
  <si>
    <t>2017 жылы</t>
  </si>
  <si>
    <t>%  2016 ж</t>
  </si>
  <si>
    <r>
      <rPr>
        <b/>
        <i/>
        <sz val="10"/>
        <color rgb="FFFF0000"/>
        <rFont val="Arial Cyr"/>
        <charset val="204"/>
      </rPr>
      <t xml:space="preserve">2017-жылдын 1-декабрына карата  </t>
    </r>
    <r>
      <rPr>
        <b/>
        <sz val="10"/>
        <color rgb="FFFF0000"/>
        <rFont val="Arial Cyr"/>
        <charset val="204"/>
      </rPr>
      <t xml:space="preserve">маалыматы. </t>
    </r>
  </si>
  <si>
    <t xml:space="preserve">2017-жылдын 1-декабрына карата Кыргыз Республикасы боюнча күздүк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</si>
</sst>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 Cyr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"/>
      <family val="2"/>
    </font>
    <font>
      <b/>
      <sz val="10"/>
      <color indexed="9"/>
      <name val="Arial Cyr"/>
      <charset val="204"/>
    </font>
    <font>
      <sz val="10"/>
      <color indexed="9"/>
      <name val="Arial Cyr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color theme="0"/>
      <name val="Arial Cyr"/>
      <charset val="204"/>
    </font>
    <font>
      <b/>
      <sz val="10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0"/>
      <name val="Arial"/>
      <family val="2"/>
    </font>
    <font>
      <b/>
      <i/>
      <sz val="10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Arial"/>
      <family val="2"/>
    </font>
    <font>
      <sz val="11"/>
      <name val="Calibri"/>
      <family val="2"/>
      <charset val="204"/>
      <scheme val="minor"/>
    </font>
    <font>
      <b/>
      <sz val="10"/>
      <name val="Arial Cyr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35">
    <xf numFmtId="0" fontId="0" fillId="0" borderId="0" xfId="0"/>
    <xf numFmtId="0" fontId="20" fillId="0" borderId="0" xfId="36" applyFont="1"/>
    <xf numFmtId="0" fontId="2" fillId="0" borderId="0" xfId="36" applyFont="1"/>
    <xf numFmtId="0" fontId="2" fillId="0" borderId="10" xfId="36" applyFont="1" applyBorder="1"/>
    <xf numFmtId="0" fontId="22" fillId="0" borderId="0" xfId="36" applyFont="1"/>
    <xf numFmtId="0" fontId="2" fillId="0" borderId="11" xfId="36" applyFont="1" applyBorder="1"/>
    <xf numFmtId="0" fontId="2" fillId="0" borderId="13" xfId="36" applyFont="1" applyBorder="1"/>
    <xf numFmtId="0" fontId="2" fillId="0" borderId="14" xfId="36" applyFont="1" applyBorder="1"/>
    <xf numFmtId="0" fontId="2" fillId="0" borderId="16" xfId="36" applyFont="1" applyBorder="1"/>
    <xf numFmtId="0" fontId="2" fillId="0" borderId="17" xfId="36" applyFont="1" applyBorder="1"/>
    <xf numFmtId="0" fontId="2" fillId="0" borderId="18" xfId="36" applyFont="1" applyBorder="1"/>
    <xf numFmtId="0" fontId="2" fillId="0" borderId="19" xfId="36" applyFont="1" applyBorder="1"/>
    <xf numFmtId="0" fontId="2" fillId="0" borderId="21" xfId="36" applyFont="1" applyBorder="1"/>
    <xf numFmtId="0" fontId="2" fillId="0" borderId="22" xfId="36" applyFont="1" applyBorder="1"/>
    <xf numFmtId="0" fontId="20" fillId="0" borderId="0" xfId="36" applyFont="1" applyAlignment="1"/>
    <xf numFmtId="0" fontId="2" fillId="0" borderId="0" xfId="36" applyFont="1" applyAlignment="1"/>
    <xf numFmtId="0" fontId="23" fillId="0" borderId="0" xfId="36" applyFont="1" applyAlignment="1"/>
    <xf numFmtId="0" fontId="21" fillId="0" borderId="0" xfId="36" applyFont="1" applyAlignment="1"/>
    <xf numFmtId="0" fontId="22" fillId="0" borderId="0" xfId="36" applyFont="1" applyAlignment="1"/>
    <xf numFmtId="0" fontId="24" fillId="0" borderId="18" xfId="36" applyFont="1" applyBorder="1"/>
    <xf numFmtId="164" fontId="20" fillId="0" borderId="11" xfId="36" applyNumberFormat="1" applyFont="1" applyFill="1" applyBorder="1" applyAlignment="1">
      <alignment horizontal="center"/>
    </xf>
    <xf numFmtId="0" fontId="2" fillId="0" borderId="23" xfId="36" applyFont="1" applyBorder="1" applyAlignment="1">
      <alignment horizontal="center"/>
    </xf>
    <xf numFmtId="165" fontId="2" fillId="0" borderId="27" xfId="41" applyNumberFormat="1" applyFont="1" applyBorder="1" applyAlignment="1">
      <alignment horizontal="center"/>
    </xf>
    <xf numFmtId="0" fontId="2" fillId="0" borderId="24" xfId="36" applyFont="1" applyBorder="1" applyAlignment="1">
      <alignment horizontal="center"/>
    </xf>
    <xf numFmtId="165" fontId="2" fillId="0" borderId="26" xfId="41" applyNumberFormat="1" applyFont="1" applyBorder="1" applyAlignment="1">
      <alignment horizontal="center"/>
    </xf>
    <xf numFmtId="0" fontId="20" fillId="0" borderId="16" xfId="36" applyFont="1" applyBorder="1"/>
    <xf numFmtId="165" fontId="20" fillId="0" borderId="11" xfId="36" applyNumberFormat="1" applyFont="1" applyBorder="1" applyAlignment="1">
      <alignment horizontal="center"/>
    </xf>
    <xf numFmtId="0" fontId="24" fillId="0" borderId="33" xfId="36" applyFont="1" applyBorder="1"/>
    <xf numFmtId="0" fontId="24" fillId="0" borderId="34" xfId="36" applyFont="1" applyBorder="1"/>
    <xf numFmtId="164" fontId="2" fillId="0" borderId="33" xfId="36" applyNumberFormat="1" applyFont="1" applyFill="1" applyBorder="1" applyAlignment="1">
      <alignment horizontal="center"/>
    </xf>
    <xf numFmtId="165" fontId="2" fillId="0" borderId="39" xfId="36" applyNumberFormat="1" applyFont="1" applyBorder="1" applyAlignment="1">
      <alignment horizontal="center"/>
    </xf>
    <xf numFmtId="164" fontId="2" fillId="0" borderId="34" xfId="36" applyNumberFormat="1" applyFont="1" applyFill="1" applyBorder="1" applyAlignment="1">
      <alignment horizontal="center"/>
    </xf>
    <xf numFmtId="165" fontId="2" fillId="0" borderId="40" xfId="36" applyNumberFormat="1" applyFont="1" applyBorder="1" applyAlignment="1">
      <alignment horizontal="center"/>
    </xf>
    <xf numFmtId="0" fontId="2" fillId="0" borderId="36" xfId="36" applyFont="1" applyBorder="1" applyAlignment="1">
      <alignment horizontal="center"/>
    </xf>
    <xf numFmtId="0" fontId="2" fillId="0" borderId="37" xfId="36" applyFont="1" applyBorder="1" applyAlignment="1">
      <alignment horizontal="center"/>
    </xf>
    <xf numFmtId="164" fontId="30" fillId="0" borderId="23" xfId="36" applyNumberFormat="1" applyFont="1" applyFill="1" applyBorder="1" applyAlignment="1">
      <alignment horizontal="center"/>
    </xf>
    <xf numFmtId="164" fontId="30" fillId="0" borderId="24" xfId="36" applyNumberFormat="1" applyFont="1" applyFill="1" applyBorder="1" applyAlignment="1">
      <alignment horizontal="center"/>
    </xf>
    <xf numFmtId="165" fontId="2" fillId="24" borderId="40" xfId="36" applyNumberFormat="1" applyFont="1" applyFill="1" applyBorder="1" applyAlignment="1">
      <alignment horizontal="center"/>
    </xf>
    <xf numFmtId="165" fontId="31" fillId="25" borderId="26" xfId="41" applyNumberFormat="1" applyFont="1" applyFill="1" applyBorder="1" applyAlignment="1">
      <alignment horizontal="center"/>
    </xf>
    <xf numFmtId="165" fontId="2" fillId="25" borderId="26" xfId="41" applyNumberFormat="1" applyFont="1" applyFill="1" applyBorder="1" applyAlignment="1">
      <alignment horizontal="center"/>
    </xf>
    <xf numFmtId="0" fontId="2" fillId="0" borderId="31" xfId="36" applyFont="1" applyBorder="1" applyAlignment="1">
      <alignment horizontal="center"/>
    </xf>
    <xf numFmtId="0" fontId="20" fillId="0" borderId="29" xfId="36" applyFont="1" applyBorder="1" applyAlignment="1">
      <alignment horizontal="center"/>
    </xf>
    <xf numFmtId="0" fontId="20" fillId="0" borderId="43" xfId="36" applyFont="1" applyBorder="1" applyAlignment="1">
      <alignment horizontal="center"/>
    </xf>
    <xf numFmtId="165" fontId="20" fillId="0" borderId="44" xfId="41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165" fontId="20" fillId="0" borderId="42" xfId="41" applyNumberFormat="1" applyFont="1" applyBorder="1" applyAlignment="1">
      <alignment horizontal="center"/>
    </xf>
    <xf numFmtId="164" fontId="24" fillId="0" borderId="46" xfId="36" applyNumberFormat="1" applyFont="1" applyBorder="1" applyAlignment="1">
      <alignment horizontal="center"/>
    </xf>
    <xf numFmtId="164" fontId="24" fillId="0" borderId="45" xfId="36" applyNumberFormat="1" applyFont="1" applyBorder="1" applyAlignment="1">
      <alignment horizontal="center"/>
    </xf>
    <xf numFmtId="165" fontId="27" fillId="0" borderId="47" xfId="36" applyNumberFormat="1" applyFont="1" applyBorder="1" applyAlignment="1">
      <alignment horizontal="center"/>
    </xf>
    <xf numFmtId="164" fontId="26" fillId="0" borderId="45" xfId="36" applyNumberFormat="1" applyFont="1" applyFill="1" applyBorder="1" applyAlignment="1">
      <alignment horizontal="center"/>
    </xf>
    <xf numFmtId="165" fontId="27" fillId="0" borderId="45" xfId="36" applyNumberFormat="1" applyFont="1" applyBorder="1" applyAlignment="1">
      <alignment horizontal="center"/>
    </xf>
    <xf numFmtId="0" fontId="25" fillId="0" borderId="0" xfId="36" applyFont="1" applyFill="1" applyBorder="1"/>
    <xf numFmtId="164" fontId="2" fillId="0" borderId="31" xfId="36" applyNumberFormat="1" applyFont="1" applyBorder="1" applyAlignment="1">
      <alignment horizontal="center"/>
    </xf>
    <xf numFmtId="164" fontId="2" fillId="0" borderId="30" xfId="36" applyNumberFormat="1" applyFont="1" applyBorder="1" applyAlignment="1">
      <alignment horizontal="center"/>
    </xf>
    <xf numFmtId="0" fontId="24" fillId="25" borderId="34" xfId="36" applyFont="1" applyFill="1" applyBorder="1"/>
    <xf numFmtId="164" fontId="2" fillId="25" borderId="34" xfId="36" applyNumberFormat="1" applyFont="1" applyFill="1" applyBorder="1" applyAlignment="1">
      <alignment horizontal="center"/>
    </xf>
    <xf numFmtId="164" fontId="30" fillId="25" borderId="24" xfId="36" applyNumberFormat="1" applyFont="1" applyFill="1" applyBorder="1" applyAlignment="1">
      <alignment horizontal="center"/>
    </xf>
    <xf numFmtId="165" fontId="2" fillId="25" borderId="40" xfId="36" applyNumberFormat="1" applyFont="1" applyFill="1" applyBorder="1" applyAlignment="1">
      <alignment horizontal="center"/>
    </xf>
    <xf numFmtId="0" fontId="2" fillId="25" borderId="31" xfId="36" applyFont="1" applyFill="1" applyBorder="1" applyAlignment="1">
      <alignment horizontal="center"/>
    </xf>
    <xf numFmtId="0" fontId="2" fillId="25" borderId="24" xfId="36" applyFont="1" applyFill="1" applyBorder="1" applyAlignment="1">
      <alignment horizontal="center"/>
    </xf>
    <xf numFmtId="0" fontId="2" fillId="25" borderId="37" xfId="36" applyFont="1" applyFill="1" applyBorder="1" applyAlignment="1">
      <alignment horizontal="center"/>
    </xf>
    <xf numFmtId="164" fontId="2" fillId="25" borderId="37" xfId="36" applyNumberFormat="1" applyFont="1" applyFill="1" applyBorder="1" applyAlignment="1">
      <alignment horizontal="center"/>
    </xf>
    <xf numFmtId="0" fontId="24" fillId="25" borderId="35" xfId="36" applyFont="1" applyFill="1" applyBorder="1"/>
    <xf numFmtId="164" fontId="2" fillId="25" borderId="35" xfId="36" applyNumberFormat="1" applyFont="1" applyFill="1" applyBorder="1" applyAlignment="1">
      <alignment horizontal="center"/>
    </xf>
    <xf numFmtId="164" fontId="30" fillId="25" borderId="25" xfId="36" applyNumberFormat="1" applyFont="1" applyFill="1" applyBorder="1" applyAlignment="1">
      <alignment horizontal="center"/>
    </xf>
    <xf numFmtId="165" fontId="2" fillId="25" borderId="41" xfId="36" applyNumberFormat="1" applyFont="1" applyFill="1" applyBorder="1" applyAlignment="1">
      <alignment horizontal="center"/>
    </xf>
    <xf numFmtId="0" fontId="2" fillId="25" borderId="32" xfId="36" applyFont="1" applyFill="1" applyBorder="1" applyAlignment="1">
      <alignment horizontal="center"/>
    </xf>
    <xf numFmtId="0" fontId="2" fillId="25" borderId="25" xfId="36" applyFont="1" applyFill="1" applyBorder="1" applyAlignment="1">
      <alignment horizontal="center"/>
    </xf>
    <xf numFmtId="0" fontId="2" fillId="25" borderId="38" xfId="36" applyFont="1" applyFill="1" applyBorder="1" applyAlignment="1">
      <alignment horizontal="center"/>
    </xf>
    <xf numFmtId="165" fontId="2" fillId="25" borderId="28" xfId="41" applyNumberFormat="1" applyFont="1" applyFill="1" applyBorder="1" applyAlignment="1">
      <alignment horizontal="center"/>
    </xf>
    <xf numFmtId="0" fontId="24" fillId="25" borderId="18" xfId="36" applyFont="1" applyFill="1" applyBorder="1"/>
    <xf numFmtId="164" fontId="2" fillId="25" borderId="18" xfId="36" applyNumberFormat="1" applyFont="1" applyFill="1" applyBorder="1" applyAlignment="1">
      <alignment horizontal="center"/>
    </xf>
    <xf numFmtId="164" fontId="30" fillId="25" borderId="45" xfId="36" applyNumberFormat="1" applyFont="1" applyFill="1" applyBorder="1" applyAlignment="1">
      <alignment horizontal="center"/>
    </xf>
    <xf numFmtId="165" fontId="20" fillId="25" borderId="20" xfId="36" applyNumberFormat="1" applyFont="1" applyFill="1" applyBorder="1" applyAlignment="1">
      <alignment horizontal="center"/>
    </xf>
    <xf numFmtId="0" fontId="2" fillId="25" borderId="46" xfId="36" applyFont="1" applyFill="1" applyBorder="1" applyAlignment="1">
      <alignment horizontal="center"/>
    </xf>
    <xf numFmtId="0" fontId="2" fillId="25" borderId="45" xfId="36" applyFont="1" applyFill="1" applyBorder="1" applyAlignment="1">
      <alignment horizontal="center"/>
    </xf>
    <xf numFmtId="165" fontId="28" fillId="25" borderId="47" xfId="41" applyNumberFormat="1" applyFont="1" applyFill="1" applyBorder="1" applyAlignment="1">
      <alignment horizontal="center"/>
    </xf>
    <xf numFmtId="0" fontId="2" fillId="25" borderId="48" xfId="36" applyFont="1" applyFill="1" applyBorder="1" applyAlignment="1">
      <alignment horizontal="center"/>
    </xf>
    <xf numFmtId="0" fontId="24" fillId="25" borderId="10" xfId="36" applyFont="1" applyFill="1" applyBorder="1"/>
    <xf numFmtId="0" fontId="24" fillId="25" borderId="21" xfId="36" applyFont="1" applyFill="1" applyBorder="1"/>
    <xf numFmtId="0" fontId="24" fillId="25" borderId="0" xfId="36" applyFont="1" applyFill="1" applyBorder="1"/>
    <xf numFmtId="0" fontId="24" fillId="25" borderId="19" xfId="36" applyFont="1" applyFill="1" applyBorder="1"/>
    <xf numFmtId="0" fontId="2" fillId="25" borderId="19" xfId="36" applyFont="1" applyFill="1" applyBorder="1"/>
    <xf numFmtId="0" fontId="2" fillId="25" borderId="20" xfId="36" applyFont="1" applyFill="1" applyBorder="1"/>
    <xf numFmtId="0" fontId="24" fillId="25" borderId="12" xfId="36" applyFont="1" applyFill="1" applyBorder="1"/>
    <xf numFmtId="0" fontId="24" fillId="25" borderId="14" xfId="36" applyFont="1" applyFill="1" applyBorder="1"/>
    <xf numFmtId="0" fontId="2" fillId="25" borderId="12" xfId="36" applyFont="1" applyFill="1" applyBorder="1"/>
    <xf numFmtId="0" fontId="2" fillId="25" borderId="14" xfId="36" applyFont="1" applyFill="1" applyBorder="1"/>
    <xf numFmtId="0" fontId="2" fillId="25" borderId="15" xfId="36" applyFont="1" applyFill="1" applyBorder="1"/>
    <xf numFmtId="0" fontId="24" fillId="25" borderId="11" xfId="36" applyFont="1" applyFill="1" applyBorder="1"/>
    <xf numFmtId="0" fontId="2" fillId="25" borderId="11" xfId="36" applyFont="1" applyFill="1" applyBorder="1"/>
    <xf numFmtId="0" fontId="2" fillId="25" borderId="10" xfId="36" applyFont="1" applyFill="1" applyBorder="1"/>
    <xf numFmtId="0" fontId="24" fillId="25" borderId="22" xfId="36" applyFont="1" applyFill="1" applyBorder="1"/>
    <xf numFmtId="0" fontId="25" fillId="25" borderId="11" xfId="36" applyFont="1" applyFill="1" applyBorder="1"/>
    <xf numFmtId="164" fontId="25" fillId="25" borderId="29" xfId="36" applyNumberFormat="1" applyFont="1" applyFill="1" applyBorder="1" applyAlignment="1">
      <alignment horizontal="center"/>
    </xf>
    <xf numFmtId="164" fontId="25" fillId="25" borderId="43" xfId="36" applyNumberFormat="1" applyFont="1" applyFill="1" applyBorder="1" applyAlignment="1">
      <alignment horizontal="center"/>
    </xf>
    <xf numFmtId="165" fontId="25" fillId="25" borderId="44" xfId="36" applyNumberFormat="1" applyFont="1" applyFill="1" applyBorder="1" applyAlignment="1">
      <alignment horizontal="center"/>
    </xf>
    <xf numFmtId="164" fontId="25" fillId="25" borderId="16" xfId="36" applyNumberFormat="1" applyFont="1" applyFill="1" applyBorder="1" applyAlignment="1">
      <alignment horizontal="center"/>
    </xf>
    <xf numFmtId="165" fontId="25" fillId="25" borderId="11" xfId="36" applyNumberFormat="1" applyFont="1" applyFill="1" applyBorder="1" applyAlignment="1">
      <alignment horizontal="center"/>
    </xf>
    <xf numFmtId="0" fontId="24" fillId="25" borderId="33" xfId="36" applyFont="1" applyFill="1" applyBorder="1"/>
    <xf numFmtId="164" fontId="24" fillId="25" borderId="30" xfId="36" applyNumberFormat="1" applyFont="1" applyFill="1" applyBorder="1" applyAlignment="1">
      <alignment horizontal="center"/>
    </xf>
    <xf numFmtId="164" fontId="24" fillId="25" borderId="23" xfId="36" applyNumberFormat="1" applyFont="1" applyFill="1" applyBorder="1" applyAlignment="1">
      <alignment horizontal="center"/>
    </xf>
    <xf numFmtId="165" fontId="24" fillId="25" borderId="27" xfId="36" applyNumberFormat="1" applyFont="1" applyFill="1" applyBorder="1" applyAlignment="1">
      <alignment horizontal="center"/>
    </xf>
    <xf numFmtId="165" fontId="24" fillId="25" borderId="23" xfId="36" applyNumberFormat="1" applyFont="1" applyFill="1" applyBorder="1" applyAlignment="1">
      <alignment horizontal="center"/>
    </xf>
    <xf numFmtId="164" fontId="24" fillId="25" borderId="31" xfId="36" applyNumberFormat="1" applyFont="1" applyFill="1" applyBorder="1" applyAlignment="1">
      <alignment horizontal="center"/>
    </xf>
    <xf numFmtId="164" fontId="24" fillId="25" borderId="24" xfId="36" applyNumberFormat="1" applyFont="1" applyFill="1" applyBorder="1" applyAlignment="1">
      <alignment horizontal="center"/>
    </xf>
    <xf numFmtId="165" fontId="2" fillId="25" borderId="26" xfId="36" applyNumberFormat="1" applyFont="1" applyFill="1" applyBorder="1" applyAlignment="1">
      <alignment horizontal="center"/>
    </xf>
    <xf numFmtId="165" fontId="24" fillId="25" borderId="24" xfId="36" applyNumberFormat="1" applyFont="1" applyFill="1" applyBorder="1" applyAlignment="1">
      <alignment horizontal="center"/>
    </xf>
    <xf numFmtId="164" fontId="2" fillId="25" borderId="24" xfId="36" applyNumberFormat="1" applyFont="1" applyFill="1" applyBorder="1" applyAlignment="1">
      <alignment horizontal="center"/>
    </xf>
    <xf numFmtId="165" fontId="24" fillId="25" borderId="26" xfId="36" applyNumberFormat="1" applyFont="1" applyFill="1" applyBorder="1" applyAlignment="1">
      <alignment horizontal="center"/>
    </xf>
    <xf numFmtId="164" fontId="26" fillId="25" borderId="24" xfId="36" applyNumberFormat="1" applyFont="1" applyFill="1" applyBorder="1" applyAlignment="1">
      <alignment horizontal="center"/>
    </xf>
    <xf numFmtId="164" fontId="2" fillId="25" borderId="32" xfId="36" applyNumberFormat="1" applyFont="1" applyFill="1" applyBorder="1" applyAlignment="1">
      <alignment horizontal="center"/>
    </xf>
    <xf numFmtId="164" fontId="2" fillId="25" borderId="25" xfId="36" applyNumberFormat="1" applyFont="1" applyFill="1" applyBorder="1" applyAlignment="1">
      <alignment horizontal="center"/>
    </xf>
    <xf numFmtId="164" fontId="26" fillId="25" borderId="25" xfId="36" applyNumberFormat="1" applyFont="1" applyFill="1" applyBorder="1" applyAlignment="1">
      <alignment horizontal="center"/>
    </xf>
    <xf numFmtId="164" fontId="24" fillId="25" borderId="25" xfId="36" applyNumberFormat="1" applyFont="1" applyFill="1" applyBorder="1" applyAlignment="1">
      <alignment horizontal="center"/>
    </xf>
    <xf numFmtId="164" fontId="21" fillId="25" borderId="25" xfId="36" applyNumberFormat="1" applyFont="1" applyFill="1" applyBorder="1" applyAlignment="1">
      <alignment horizontal="center"/>
    </xf>
    <xf numFmtId="164" fontId="2" fillId="25" borderId="31" xfId="36" applyNumberFormat="1" applyFont="1" applyFill="1" applyBorder="1" applyAlignment="1">
      <alignment horizontal="center"/>
    </xf>
    <xf numFmtId="165" fontId="2" fillId="25" borderId="24" xfId="36" applyNumberFormat="1" applyFont="1" applyFill="1" applyBorder="1" applyAlignment="1">
      <alignment horizontal="center"/>
    </xf>
    <xf numFmtId="0" fontId="2" fillId="0" borderId="0" xfId="0" applyFont="1"/>
    <xf numFmtId="0" fontId="32" fillId="0" borderId="0" xfId="36" applyFont="1" applyAlignment="1"/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9" fontId="30" fillId="0" borderId="27" xfId="42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165" fontId="2" fillId="25" borderId="28" xfId="36" applyNumberFormat="1" applyFont="1" applyFill="1" applyBorder="1" applyAlignment="1">
      <alignment horizontal="center"/>
    </xf>
    <xf numFmtId="165" fontId="2" fillId="25" borderId="25" xfId="36" applyNumberFormat="1" applyFont="1" applyFill="1" applyBorder="1" applyAlignment="1">
      <alignment horizontal="center"/>
    </xf>
    <xf numFmtId="0" fontId="2" fillId="0" borderId="12" xfId="36" applyFont="1" applyBorder="1"/>
    <xf numFmtId="0" fontId="38" fillId="0" borderId="0" xfId="0" applyFont="1"/>
    <xf numFmtId="0" fontId="40" fillId="0" borderId="0" xfId="0" applyFont="1"/>
    <xf numFmtId="0" fontId="21" fillId="0" borderId="22" xfId="0" applyFont="1" applyBorder="1"/>
    <xf numFmtId="0" fontId="21" fillId="0" borderId="19" xfId="0" applyFont="1" applyBorder="1"/>
    <xf numFmtId="0" fontId="34" fillId="0" borderId="0" xfId="0" applyFont="1" applyBorder="1"/>
    <xf numFmtId="0" fontId="2" fillId="0" borderId="0" xfId="0" applyFont="1" applyBorder="1"/>
    <xf numFmtId="0" fontId="41" fillId="0" borderId="0" xfId="0" applyFont="1"/>
    <xf numFmtId="0" fontId="20" fillId="0" borderId="0" xfId="0" applyFont="1" applyBorder="1"/>
    <xf numFmtId="0" fontId="41" fillId="0" borderId="0" xfId="0" applyFont="1" applyBorder="1"/>
    <xf numFmtId="0" fontId="21" fillId="0" borderId="18" xfId="0" applyFont="1" applyBorder="1"/>
    <xf numFmtId="0" fontId="21" fillId="0" borderId="31" xfId="0" applyFont="1" applyFill="1" applyBorder="1"/>
    <xf numFmtId="0" fontId="21" fillId="0" borderId="32" xfId="0" applyFont="1" applyFill="1" applyBorder="1"/>
    <xf numFmtId="9" fontId="21" fillId="0" borderId="26" xfId="42" applyNumberFormat="1" applyFont="1" applyFill="1" applyBorder="1" applyAlignment="1">
      <alignment horizontal="center"/>
    </xf>
    <xf numFmtId="9" fontId="21" fillId="0" borderId="28" xfId="42" applyNumberFormat="1" applyFont="1" applyFill="1" applyBorder="1" applyAlignment="1">
      <alignment horizontal="center"/>
    </xf>
    <xf numFmtId="0" fontId="21" fillId="0" borderId="31" xfId="0" applyFont="1" applyBorder="1"/>
    <xf numFmtId="0" fontId="21" fillId="0" borderId="32" xfId="0" applyFont="1" applyBorder="1"/>
    <xf numFmtId="0" fontId="37" fillId="0" borderId="0" xfId="0" applyFont="1"/>
    <xf numFmtId="0" fontId="37" fillId="0" borderId="0" xfId="0" applyFont="1" applyBorder="1"/>
    <xf numFmtId="0" fontId="36" fillId="0" borderId="0" xfId="0" applyFont="1"/>
    <xf numFmtId="0" fontId="35" fillId="0" borderId="16" xfId="0" applyFont="1" applyBorder="1"/>
    <xf numFmtId="0" fontId="35" fillId="0" borderId="11" xfId="0" applyFont="1" applyBorder="1"/>
    <xf numFmtId="0" fontId="35" fillId="0" borderId="13" xfId="0" applyFont="1" applyBorder="1"/>
    <xf numFmtId="0" fontId="35" fillId="0" borderId="21" xfId="0" applyFont="1" applyBorder="1" applyAlignment="1">
      <alignment horizontal="center"/>
    </xf>
    <xf numFmtId="0" fontId="35" fillId="0" borderId="10" xfId="0" applyFont="1" applyBorder="1"/>
    <xf numFmtId="0" fontId="35" fillId="0" borderId="0" xfId="0" applyFont="1" applyBorder="1"/>
    <xf numFmtId="0" fontId="35" fillId="0" borderId="11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9" fontId="34" fillId="0" borderId="51" xfId="42" applyNumberFormat="1" applyFont="1" applyFill="1" applyBorder="1" applyAlignment="1">
      <alignment horizontal="center"/>
    </xf>
    <xf numFmtId="0" fontId="34" fillId="0" borderId="54" xfId="0" applyFont="1" applyFill="1" applyBorder="1"/>
    <xf numFmtId="9" fontId="34" fillId="0" borderId="50" xfId="42" applyNumberFormat="1" applyFont="1" applyBorder="1" applyAlignment="1">
      <alignment horizontal="center"/>
    </xf>
    <xf numFmtId="0" fontId="21" fillId="0" borderId="55" xfId="0" applyFont="1" applyBorder="1"/>
    <xf numFmtId="165" fontId="34" fillId="0" borderId="50" xfId="42" applyNumberFormat="1" applyFont="1" applyBorder="1" applyAlignment="1">
      <alignment horizontal="center"/>
    </xf>
    <xf numFmtId="9" fontId="30" fillId="0" borderId="24" xfId="42" applyNumberFormat="1" applyFont="1" applyBorder="1" applyAlignment="1">
      <alignment horizontal="center"/>
    </xf>
    <xf numFmtId="0" fontId="34" fillId="26" borderId="12" xfId="0" applyFont="1" applyFill="1" applyBorder="1" applyAlignment="1">
      <alignment horizontal="center" wrapText="1"/>
    </xf>
    <xf numFmtId="0" fontId="21" fillId="0" borderId="30" xfId="0" applyFont="1" applyFill="1" applyBorder="1"/>
    <xf numFmtId="0" fontId="39" fillId="26" borderId="56" xfId="0" applyFont="1" applyFill="1" applyBorder="1" applyAlignment="1">
      <alignment horizontal="center"/>
    </xf>
    <xf numFmtId="0" fontId="39" fillId="26" borderId="57" xfId="0" applyFont="1" applyFill="1" applyBorder="1" applyAlignment="1">
      <alignment horizontal="center"/>
    </xf>
    <xf numFmtId="165" fontId="39" fillId="26" borderId="50" xfId="42" applyNumberFormat="1" applyFont="1" applyFill="1" applyBorder="1" applyAlignment="1">
      <alignment horizontal="center"/>
    </xf>
    <xf numFmtId="0" fontId="39" fillId="26" borderId="50" xfId="0" applyFont="1" applyFill="1" applyBorder="1" applyAlignment="1">
      <alignment horizontal="center"/>
    </xf>
    <xf numFmtId="9" fontId="39" fillId="26" borderId="51" xfId="42" applyNumberFormat="1" applyFont="1" applyFill="1" applyBorder="1" applyAlignment="1">
      <alignment horizontal="center"/>
    </xf>
    <xf numFmtId="9" fontId="22" fillId="0" borderId="44" xfId="42" applyNumberFormat="1" applyFont="1" applyFill="1" applyBorder="1" applyAlignment="1">
      <alignment horizontal="center"/>
    </xf>
    <xf numFmtId="9" fontId="30" fillId="0" borderId="26" xfId="42" applyNumberFormat="1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9" fontId="30" fillId="25" borderId="25" xfId="42" applyNumberFormat="1" applyFont="1" applyFill="1" applyBorder="1" applyAlignment="1">
      <alignment horizontal="center"/>
    </xf>
    <xf numFmtId="0" fontId="30" fillId="25" borderId="25" xfId="0" applyFont="1" applyFill="1" applyBorder="1" applyAlignment="1">
      <alignment horizontal="center"/>
    </xf>
    <xf numFmtId="9" fontId="30" fillId="25" borderId="28" xfId="42" applyNumberFormat="1" applyFont="1" applyFill="1" applyBorder="1" applyAlignment="1">
      <alignment horizontal="center"/>
    </xf>
    <xf numFmtId="0" fontId="34" fillId="0" borderId="29" xfId="0" applyFont="1" applyFill="1" applyBorder="1"/>
    <xf numFmtId="0" fontId="34" fillId="0" borderId="43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9" fontId="22" fillId="0" borderId="43" xfId="42" applyNumberFormat="1" applyFont="1" applyBorder="1" applyAlignment="1">
      <alignment horizontal="center"/>
    </xf>
    <xf numFmtId="9" fontId="34" fillId="0" borderId="25" xfId="42" applyNumberFormat="1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9" fontId="43" fillId="0" borderId="52" xfId="42" applyNumberFormat="1" applyFont="1" applyFill="1" applyBorder="1" applyAlignment="1">
      <alignment horizontal="center"/>
    </xf>
    <xf numFmtId="0" fontId="43" fillId="0" borderId="24" xfId="0" applyFont="1" applyBorder="1" applyAlignment="1">
      <alignment horizontal="center"/>
    </xf>
    <xf numFmtId="165" fontId="43" fillId="0" borderId="24" xfId="42" applyNumberFormat="1" applyFont="1" applyBorder="1" applyAlignment="1">
      <alignment horizontal="center"/>
    </xf>
    <xf numFmtId="9" fontId="43" fillId="0" borderId="26" xfId="42" applyNumberFormat="1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9" fontId="43" fillId="25" borderId="28" xfId="42" applyNumberFormat="1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9" fontId="30" fillId="25" borderId="23" xfId="42" applyNumberFormat="1" applyFont="1" applyFill="1" applyBorder="1" applyAlignment="1">
      <alignment horizontal="center"/>
    </xf>
    <xf numFmtId="0" fontId="34" fillId="27" borderId="16" xfId="0" applyFont="1" applyFill="1" applyBorder="1"/>
    <xf numFmtId="0" fontId="22" fillId="27" borderId="29" xfId="0" applyFont="1" applyFill="1" applyBorder="1" applyAlignment="1">
      <alignment horizontal="center"/>
    </xf>
    <xf numFmtId="0" fontId="22" fillId="27" borderId="43" xfId="0" applyFont="1" applyFill="1" applyBorder="1" applyAlignment="1">
      <alignment horizontal="center"/>
    </xf>
    <xf numFmtId="165" fontId="22" fillId="27" borderId="43" xfId="42" applyNumberFormat="1" applyFont="1" applyFill="1" applyBorder="1" applyAlignment="1">
      <alignment horizontal="center"/>
    </xf>
    <xf numFmtId="9" fontId="22" fillId="27" borderId="44" xfId="42" applyNumberFormat="1" applyFont="1" applyFill="1" applyBorder="1" applyAlignment="1">
      <alignment horizontal="center"/>
    </xf>
    <xf numFmtId="0" fontId="21" fillId="27" borderId="30" xfId="0" applyFont="1" applyFill="1" applyBorder="1"/>
    <xf numFmtId="0" fontId="21" fillId="27" borderId="23" xfId="0" applyFont="1" applyFill="1" applyBorder="1" applyAlignment="1">
      <alignment horizontal="center"/>
    </xf>
    <xf numFmtId="165" fontId="30" fillId="27" borderId="23" xfId="42" applyNumberFormat="1" applyFont="1" applyFill="1" applyBorder="1" applyAlignment="1">
      <alignment horizontal="center"/>
    </xf>
    <xf numFmtId="9" fontId="30" fillId="27" borderId="27" xfId="42" applyNumberFormat="1" applyFont="1" applyFill="1" applyBorder="1" applyAlignment="1">
      <alignment horizontal="center"/>
    </xf>
    <xf numFmtId="0" fontId="21" fillId="27" borderId="31" xfId="0" applyFont="1" applyFill="1" applyBorder="1"/>
    <xf numFmtId="0" fontId="21" fillId="27" borderId="24" xfId="0" applyFont="1" applyFill="1" applyBorder="1" applyAlignment="1">
      <alignment horizontal="center"/>
    </xf>
    <xf numFmtId="165" fontId="30" fillId="27" borderId="24" xfId="42" applyNumberFormat="1" applyFont="1" applyFill="1" applyBorder="1" applyAlignment="1">
      <alignment horizontal="center"/>
    </xf>
    <xf numFmtId="9" fontId="30" fillId="27" borderId="26" xfId="42" applyNumberFormat="1" applyFont="1" applyFill="1" applyBorder="1" applyAlignment="1">
      <alignment horizontal="center"/>
    </xf>
    <xf numFmtId="0" fontId="21" fillId="27" borderId="32" xfId="0" applyFont="1" applyFill="1" applyBorder="1"/>
    <xf numFmtId="0" fontId="21" fillId="27" borderId="25" xfId="0" applyFont="1" applyFill="1" applyBorder="1" applyAlignment="1">
      <alignment horizontal="center"/>
    </xf>
    <xf numFmtId="165" fontId="30" fillId="27" borderId="25" xfId="42" applyNumberFormat="1" applyFont="1" applyFill="1" applyBorder="1" applyAlignment="1">
      <alignment horizontal="center"/>
    </xf>
    <xf numFmtId="9" fontId="30" fillId="27" borderId="28" xfId="42" applyNumberFormat="1" applyFont="1" applyFill="1" applyBorder="1" applyAlignment="1">
      <alignment horizontal="center"/>
    </xf>
    <xf numFmtId="0" fontId="34" fillId="27" borderId="54" xfId="0" applyFont="1" applyFill="1" applyBorder="1"/>
    <xf numFmtId="0" fontId="34" fillId="27" borderId="50" xfId="0" applyFont="1" applyFill="1" applyBorder="1" applyAlignment="1">
      <alignment horizontal="center"/>
    </xf>
    <xf numFmtId="165" fontId="34" fillId="27" borderId="50" xfId="42" applyNumberFormat="1" applyFont="1" applyFill="1" applyBorder="1" applyAlignment="1">
      <alignment horizontal="center"/>
    </xf>
    <xf numFmtId="9" fontId="34" fillId="27" borderId="51" xfId="42" applyNumberFormat="1" applyFont="1" applyFill="1" applyBorder="1" applyAlignment="1">
      <alignment horizontal="center"/>
    </xf>
    <xf numFmtId="0" fontId="21" fillId="27" borderId="55" xfId="0" applyFont="1" applyFill="1" applyBorder="1"/>
    <xf numFmtId="0" fontId="21" fillId="27" borderId="53" xfId="0" applyFont="1" applyFill="1" applyBorder="1" applyAlignment="1">
      <alignment horizontal="center"/>
    </xf>
    <xf numFmtId="165" fontId="21" fillId="27" borderId="53" xfId="42" applyNumberFormat="1" applyFont="1" applyFill="1" applyBorder="1" applyAlignment="1">
      <alignment horizontal="center"/>
    </xf>
    <xf numFmtId="9" fontId="21" fillId="27" borderId="52" xfId="42" applyNumberFormat="1" applyFont="1" applyFill="1" applyBorder="1" applyAlignment="1">
      <alignment horizontal="center"/>
    </xf>
    <xf numFmtId="165" fontId="21" fillId="27" borderId="24" xfId="42" applyNumberFormat="1" applyFont="1" applyFill="1" applyBorder="1" applyAlignment="1">
      <alignment horizontal="center"/>
    </xf>
    <xf numFmtId="9" fontId="21" fillId="27" borderId="26" xfId="42" applyNumberFormat="1" applyFont="1" applyFill="1" applyBorder="1" applyAlignment="1">
      <alignment horizontal="center"/>
    </xf>
    <xf numFmtId="165" fontId="42" fillId="27" borderId="24" xfId="42" applyNumberFormat="1" applyFont="1" applyFill="1" applyBorder="1" applyAlignment="1">
      <alignment horizontal="center"/>
    </xf>
    <xf numFmtId="0" fontId="42" fillId="27" borderId="24" xfId="0" applyFont="1" applyFill="1" applyBorder="1" applyAlignment="1">
      <alignment horizontal="center"/>
    </xf>
    <xf numFmtId="9" fontId="42" fillId="27" borderId="26" xfId="42" applyNumberFormat="1" applyFont="1" applyFill="1" applyBorder="1" applyAlignment="1">
      <alignment horizontal="center"/>
    </xf>
    <xf numFmtId="165" fontId="21" fillId="27" borderId="25" xfId="42" applyNumberFormat="1" applyFont="1" applyFill="1" applyBorder="1" applyAlignment="1">
      <alignment horizontal="center"/>
    </xf>
    <xf numFmtId="9" fontId="21" fillId="27" borderId="28" xfId="42" applyNumberFormat="1" applyFont="1" applyFill="1" applyBorder="1" applyAlignment="1">
      <alignment horizontal="center"/>
    </xf>
    <xf numFmtId="9" fontId="34" fillId="27" borderId="50" xfId="42" applyNumberFormat="1" applyFont="1" applyFill="1" applyBorder="1" applyAlignment="1">
      <alignment horizontal="center"/>
    </xf>
    <xf numFmtId="9" fontId="21" fillId="27" borderId="53" xfId="42" applyNumberFormat="1" applyFont="1" applyFill="1" applyBorder="1" applyAlignment="1">
      <alignment horizontal="center"/>
    </xf>
    <xf numFmtId="9" fontId="34" fillId="27" borderId="52" xfId="42" applyNumberFormat="1" applyFont="1" applyFill="1" applyBorder="1" applyAlignment="1">
      <alignment horizontal="center"/>
    </xf>
    <xf numFmtId="0" fontId="2" fillId="0" borderId="18" xfId="36" applyFont="1" applyBorder="1" applyAlignment="1">
      <alignment horizontal="center" wrapText="1"/>
    </xf>
    <xf numFmtId="0" fontId="2" fillId="0" borderId="19" xfId="36" applyFont="1" applyBorder="1" applyAlignment="1">
      <alignment horizontal="center" wrapText="1"/>
    </xf>
    <xf numFmtId="0" fontId="2" fillId="0" borderId="20" xfId="36" applyFont="1" applyBorder="1" applyAlignment="1">
      <alignment horizontal="center" wrapText="1"/>
    </xf>
    <xf numFmtId="0" fontId="2" fillId="0" borderId="12" xfId="36" applyFont="1" applyBorder="1" applyAlignment="1">
      <alignment horizontal="center"/>
    </xf>
    <xf numFmtId="0" fontId="2" fillId="0" borderId="14" xfId="36" applyFont="1" applyBorder="1" applyAlignment="1">
      <alignment horizontal="center"/>
    </xf>
    <xf numFmtId="0" fontId="2" fillId="0" borderId="15" xfId="36" applyFont="1" applyBorder="1" applyAlignment="1">
      <alignment horizontal="center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Плохой 2" xfId="38"/>
    <cellStyle name="Пояснение 2" xfId="39"/>
    <cellStyle name="Примечание 2" xfId="40"/>
    <cellStyle name="Процентный" xfId="41" builtinId="5"/>
    <cellStyle name="Процентный 2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21"/>
  <sheetViews>
    <sheetView tabSelected="1" workbookViewId="0">
      <selection activeCell="P21" sqref="P21"/>
    </sheetView>
  </sheetViews>
  <sheetFormatPr defaultRowHeight="15" x14ac:dyDescent="0.25"/>
  <cols>
    <col min="1" max="1" width="21.5703125" customWidth="1"/>
    <col min="2" max="2" width="10.7109375" customWidth="1"/>
    <col min="4" max="4" width="11.28515625" customWidth="1"/>
    <col min="5" max="5" width="11" customWidth="1"/>
    <col min="7" max="7" width="11.140625" customWidth="1"/>
    <col min="8" max="8" width="11.42578125" customWidth="1"/>
    <col min="9" max="9" width="10.7109375" customWidth="1"/>
    <col min="10" max="10" width="13.28515625" customWidth="1"/>
  </cols>
  <sheetData>
    <row r="5" spans="1:10" ht="26.25" customHeight="1" x14ac:dyDescent="0.25"/>
    <row r="6" spans="1:10" ht="15.75" customHeight="1" x14ac:dyDescent="0.25">
      <c r="A6" s="14" t="s">
        <v>60</v>
      </c>
      <c r="B6" s="14"/>
      <c r="C6" s="14"/>
      <c r="D6" s="14"/>
      <c r="E6" s="15"/>
      <c r="F6" s="15"/>
      <c r="G6" s="15"/>
      <c r="H6" s="2"/>
      <c r="I6" s="2"/>
      <c r="J6" s="2"/>
    </row>
    <row r="7" spans="1:10" ht="15.75" thickBot="1" x14ac:dyDescent="0.3">
      <c r="A7" s="119" t="s">
        <v>80</v>
      </c>
      <c r="B7" s="14"/>
      <c r="C7" s="14"/>
      <c r="D7" s="14"/>
      <c r="E7" s="16"/>
      <c r="F7" s="17"/>
      <c r="G7" s="18" t="s">
        <v>0</v>
      </c>
      <c r="H7" s="1"/>
      <c r="I7" s="1" t="s">
        <v>26</v>
      </c>
      <c r="J7" s="1"/>
    </row>
    <row r="8" spans="1:10" ht="15.75" thickBot="1" x14ac:dyDescent="0.3">
      <c r="A8" s="5" t="s">
        <v>1</v>
      </c>
      <c r="B8" s="131" t="s">
        <v>2</v>
      </c>
      <c r="C8" s="6"/>
      <c r="D8" s="7"/>
      <c r="E8" s="232" t="s">
        <v>3</v>
      </c>
      <c r="F8" s="233"/>
      <c r="G8" s="233"/>
      <c r="H8" s="233"/>
      <c r="I8" s="233"/>
      <c r="J8" s="234"/>
    </row>
    <row r="9" spans="1:10" ht="15.75" hidden="1" thickBot="1" x14ac:dyDescent="0.3">
      <c r="A9" s="3"/>
      <c r="B9" s="8"/>
      <c r="C9" s="5"/>
      <c r="D9" s="9"/>
      <c r="E9" s="10" t="s">
        <v>22</v>
      </c>
      <c r="F9" s="11"/>
      <c r="G9" s="11"/>
      <c r="H9" s="229"/>
      <c r="I9" s="230"/>
      <c r="J9" s="231"/>
    </row>
    <row r="10" spans="1:10" hidden="1" x14ac:dyDescent="0.25">
      <c r="A10" s="3"/>
      <c r="B10" s="12" t="s">
        <v>4</v>
      </c>
      <c r="C10" s="3" t="s">
        <v>5</v>
      </c>
      <c r="D10" s="9" t="s">
        <v>6</v>
      </c>
      <c r="E10" s="5" t="s">
        <v>4</v>
      </c>
      <c r="F10" s="5" t="s">
        <v>5</v>
      </c>
      <c r="G10" s="8" t="s">
        <v>6</v>
      </c>
      <c r="H10" s="8"/>
      <c r="I10" s="8"/>
      <c r="J10" s="5"/>
    </row>
    <row r="11" spans="1:10" x14ac:dyDescent="0.25">
      <c r="A11" s="3"/>
      <c r="B11" s="12" t="s">
        <v>7</v>
      </c>
      <c r="C11" s="3" t="s">
        <v>7</v>
      </c>
      <c r="D11" s="9" t="s">
        <v>8</v>
      </c>
      <c r="E11" s="3" t="s">
        <v>7</v>
      </c>
      <c r="F11" s="3" t="s">
        <v>7</v>
      </c>
      <c r="G11" s="12" t="s">
        <v>8</v>
      </c>
      <c r="H11" s="12"/>
      <c r="I11" s="12"/>
      <c r="J11" s="3"/>
    </row>
    <row r="12" spans="1:10" x14ac:dyDescent="0.25">
      <c r="A12" s="3"/>
      <c r="B12" s="12"/>
      <c r="C12" s="3"/>
      <c r="D12" s="9" t="s">
        <v>9</v>
      </c>
      <c r="E12" s="3"/>
      <c r="F12" s="3"/>
      <c r="G12" s="12" t="s">
        <v>9</v>
      </c>
      <c r="H12" s="12"/>
      <c r="I12" s="12"/>
      <c r="J12" s="3"/>
    </row>
    <row r="13" spans="1:10" ht="15.75" thickBot="1" x14ac:dyDescent="0.3">
      <c r="A13" s="13"/>
      <c r="B13" s="12"/>
      <c r="C13" s="3"/>
      <c r="D13" s="9"/>
      <c r="E13" s="3"/>
      <c r="F13" s="3"/>
      <c r="G13" s="12"/>
      <c r="H13" s="10"/>
      <c r="I13" s="10"/>
      <c r="J13" s="13"/>
    </row>
    <row r="14" spans="1:10" ht="15.75" thickBot="1" x14ac:dyDescent="0.3">
      <c r="A14" s="25" t="s">
        <v>10</v>
      </c>
      <c r="B14" s="20">
        <f t="shared" ref="B14:B15" si="0">E14+B29+E29+H29</f>
        <v>511.43</v>
      </c>
      <c r="C14" s="20">
        <f t="shared" ref="C14:C20" si="1">F14+C29+F29+I29</f>
        <v>648.25</v>
      </c>
      <c r="D14" s="26">
        <f t="shared" ref="D14:D21" si="2">C14/B14</f>
        <v>1.2675243923899653</v>
      </c>
      <c r="E14" s="41">
        <f>E15+E16+E17+E18+E19+E20+E21+E22</f>
        <v>44.1</v>
      </c>
      <c r="F14" s="42">
        <f>F15+F16+F17+F18+F19+F20+F21+F22</f>
        <v>45.1</v>
      </c>
      <c r="G14" s="43">
        <f>F14/E14</f>
        <v>1.0226757369614512</v>
      </c>
      <c r="H14" s="41"/>
      <c r="I14" s="44"/>
      <c r="J14" s="45"/>
    </row>
    <row r="15" spans="1:10" x14ac:dyDescent="0.25">
      <c r="A15" s="27" t="s">
        <v>11</v>
      </c>
      <c r="B15" s="29">
        <f t="shared" si="0"/>
        <v>49.400000000000006</v>
      </c>
      <c r="C15" s="35">
        <f t="shared" si="1"/>
        <v>48.2</v>
      </c>
      <c r="D15" s="30">
        <f t="shared" si="2"/>
        <v>0.97570850202429149</v>
      </c>
      <c r="E15" s="53">
        <v>2.2000000000000002</v>
      </c>
      <c r="F15" s="21">
        <v>2</v>
      </c>
      <c r="G15" s="22">
        <f t="shared" ref="G15:G16" si="3">F15/E15</f>
        <v>0.90909090909090906</v>
      </c>
      <c r="H15" s="33"/>
      <c r="I15" s="21"/>
      <c r="J15" s="22"/>
    </row>
    <row r="16" spans="1:10" x14ac:dyDescent="0.25">
      <c r="A16" s="28" t="s">
        <v>12</v>
      </c>
      <c r="B16" s="31">
        <f>E16+B31+E31+H31</f>
        <v>111</v>
      </c>
      <c r="C16" s="36">
        <f t="shared" si="1"/>
        <v>87.200000000000017</v>
      </c>
      <c r="D16" s="32">
        <f t="shared" si="2"/>
        <v>0.78558558558558578</v>
      </c>
      <c r="E16" s="40">
        <v>1.8</v>
      </c>
      <c r="F16" s="23">
        <v>0.7</v>
      </c>
      <c r="G16" s="24">
        <f t="shared" si="3"/>
        <v>0.38888888888888884</v>
      </c>
      <c r="H16" s="34"/>
      <c r="I16" s="23"/>
      <c r="J16" s="24"/>
    </row>
    <row r="17" spans="1:10" x14ac:dyDescent="0.25">
      <c r="A17" s="28" t="s">
        <v>21</v>
      </c>
      <c r="B17" s="31">
        <f t="shared" ref="B17:B21" si="4">E17+B32+E32+H32</f>
        <v>32.299999999999997</v>
      </c>
      <c r="C17" s="36">
        <f t="shared" si="1"/>
        <v>25.400000000000002</v>
      </c>
      <c r="D17" s="37">
        <f t="shared" si="2"/>
        <v>0.78637770897832826</v>
      </c>
      <c r="E17" s="52">
        <v>10</v>
      </c>
      <c r="F17" s="23">
        <v>5.4</v>
      </c>
      <c r="G17" s="24">
        <f>F17/E17</f>
        <v>0.54</v>
      </c>
      <c r="H17" s="34"/>
      <c r="I17" s="23"/>
      <c r="J17" s="39"/>
    </row>
    <row r="18" spans="1:10" x14ac:dyDescent="0.25">
      <c r="A18" s="28" t="s">
        <v>13</v>
      </c>
      <c r="B18" s="31">
        <f t="shared" si="4"/>
        <v>10.329999999999998</v>
      </c>
      <c r="C18" s="36">
        <f t="shared" si="1"/>
        <v>1.1600000000000001</v>
      </c>
      <c r="D18" s="37">
        <f t="shared" si="2"/>
        <v>0.11229428848015492</v>
      </c>
      <c r="E18" s="40">
        <v>1.6</v>
      </c>
      <c r="F18" s="23">
        <v>0.5</v>
      </c>
      <c r="G18" s="24">
        <f>F18/E18</f>
        <v>0.3125</v>
      </c>
      <c r="H18" s="34"/>
      <c r="I18" s="23"/>
      <c r="J18" s="38"/>
    </row>
    <row r="19" spans="1:10" hidden="1" x14ac:dyDescent="0.25">
      <c r="A19" s="54" t="s">
        <v>14</v>
      </c>
      <c r="B19" s="55">
        <f t="shared" si="4"/>
        <v>108.4</v>
      </c>
      <c r="C19" s="56">
        <f t="shared" si="1"/>
        <v>20</v>
      </c>
      <c r="D19" s="57">
        <f t="shared" si="2"/>
        <v>0.18450184501845018</v>
      </c>
      <c r="E19" s="58">
        <v>6.4</v>
      </c>
      <c r="F19" s="59">
        <v>5.0999999999999996</v>
      </c>
      <c r="G19" s="39">
        <f t="shared" ref="G19:G20" si="5">F19/E19</f>
        <v>0.79687499999999989</v>
      </c>
      <c r="H19" s="60"/>
      <c r="I19" s="59"/>
      <c r="J19" s="39"/>
    </row>
    <row r="20" spans="1:10" x14ac:dyDescent="0.25">
      <c r="A20" s="54" t="s">
        <v>15</v>
      </c>
      <c r="B20" s="55">
        <f t="shared" si="4"/>
        <v>44.7</v>
      </c>
      <c r="C20" s="56">
        <f t="shared" si="1"/>
        <v>61.190000000000005</v>
      </c>
      <c r="D20" s="57">
        <f t="shared" si="2"/>
        <v>1.3689038031319911</v>
      </c>
      <c r="E20" s="58">
        <v>1.6</v>
      </c>
      <c r="F20" s="59">
        <v>1.4</v>
      </c>
      <c r="G20" s="39">
        <f t="shared" si="5"/>
        <v>0.87499999999999989</v>
      </c>
      <c r="H20" s="61"/>
      <c r="I20" s="59"/>
      <c r="J20" s="39"/>
    </row>
    <row r="21" spans="1:10" ht="15.75" thickBot="1" x14ac:dyDescent="0.3">
      <c r="A21" s="62" t="s">
        <v>16</v>
      </c>
      <c r="B21" s="63">
        <f t="shared" si="4"/>
        <v>155.30000000000001</v>
      </c>
      <c r="C21" s="64">
        <v>88.6</v>
      </c>
      <c r="D21" s="65">
        <f t="shared" si="2"/>
        <v>0.57050869285254335</v>
      </c>
      <c r="E21" s="66">
        <v>20.5</v>
      </c>
      <c r="F21" s="67">
        <v>21</v>
      </c>
      <c r="G21" s="69">
        <f>F21/E21</f>
        <v>1.024390243902439</v>
      </c>
      <c r="H21" s="68"/>
      <c r="I21" s="67"/>
      <c r="J21" s="69"/>
    </row>
    <row r="22" spans="1:10" ht="15.75" thickBot="1" x14ac:dyDescent="0.3">
      <c r="A22" s="70" t="s">
        <v>23</v>
      </c>
      <c r="B22" s="71"/>
      <c r="C22" s="72">
        <f>F22+C37+F37+I37</f>
        <v>312.89999999999998</v>
      </c>
      <c r="D22" s="73"/>
      <c r="E22" s="74"/>
      <c r="F22" s="75">
        <v>9</v>
      </c>
      <c r="G22" s="76"/>
      <c r="H22" s="77"/>
      <c r="I22" s="75"/>
      <c r="J22" s="76"/>
    </row>
    <row r="23" spans="1:10" ht="15.75" thickBot="1" x14ac:dyDescent="0.3">
      <c r="A23" s="78" t="s">
        <v>1</v>
      </c>
      <c r="B23" s="79" t="s">
        <v>3</v>
      </c>
      <c r="C23" s="80"/>
      <c r="D23" s="80"/>
      <c r="E23" s="70" t="s">
        <v>3</v>
      </c>
      <c r="F23" s="81"/>
      <c r="G23" s="81"/>
      <c r="H23" s="82"/>
      <c r="I23" s="82"/>
      <c r="J23" s="83"/>
    </row>
    <row r="24" spans="1:10" ht="15.75" hidden="1" thickBot="1" x14ac:dyDescent="0.3">
      <c r="A24" s="78"/>
      <c r="B24" s="84" t="s">
        <v>17</v>
      </c>
      <c r="C24" s="85"/>
      <c r="D24" s="85"/>
      <c r="E24" s="84" t="s">
        <v>18</v>
      </c>
      <c r="F24" s="85"/>
      <c r="G24" s="85"/>
      <c r="H24" s="86" t="s">
        <v>19</v>
      </c>
      <c r="I24" s="87"/>
      <c r="J24" s="88"/>
    </row>
    <row r="25" spans="1:10" hidden="1" x14ac:dyDescent="0.25">
      <c r="A25" s="78"/>
      <c r="B25" s="78" t="s">
        <v>4</v>
      </c>
      <c r="C25" s="78" t="s">
        <v>5</v>
      </c>
      <c r="D25" s="79" t="s">
        <v>6</v>
      </c>
      <c r="E25" s="89" t="s">
        <v>4</v>
      </c>
      <c r="F25" s="89" t="s">
        <v>5</v>
      </c>
      <c r="G25" s="89" t="s">
        <v>6</v>
      </c>
      <c r="H25" s="90" t="s">
        <v>4</v>
      </c>
      <c r="I25" s="90" t="s">
        <v>5</v>
      </c>
      <c r="J25" s="90" t="s">
        <v>6</v>
      </c>
    </row>
    <row r="26" spans="1:10" x14ac:dyDescent="0.25">
      <c r="A26" s="78"/>
      <c r="B26" s="78" t="s">
        <v>7</v>
      </c>
      <c r="C26" s="78" t="s">
        <v>7</v>
      </c>
      <c r="D26" s="79" t="s">
        <v>8</v>
      </c>
      <c r="E26" s="78" t="s">
        <v>7</v>
      </c>
      <c r="F26" s="78" t="s">
        <v>7</v>
      </c>
      <c r="G26" s="78" t="s">
        <v>8</v>
      </c>
      <c r="H26" s="91" t="s">
        <v>7</v>
      </c>
      <c r="I26" s="91" t="s">
        <v>7</v>
      </c>
      <c r="J26" s="91" t="s">
        <v>20</v>
      </c>
    </row>
    <row r="27" spans="1:10" x14ac:dyDescent="0.25">
      <c r="A27" s="78"/>
      <c r="B27" s="78"/>
      <c r="C27" s="78"/>
      <c r="D27" s="79" t="s">
        <v>9</v>
      </c>
      <c r="E27" s="78"/>
      <c r="F27" s="78"/>
      <c r="G27" s="78" t="s">
        <v>9</v>
      </c>
      <c r="H27" s="91"/>
      <c r="I27" s="91"/>
      <c r="J27" s="91"/>
    </row>
    <row r="28" spans="1:10" ht="15.75" thickBot="1" x14ac:dyDescent="0.3">
      <c r="A28" s="92"/>
      <c r="B28" s="78"/>
      <c r="C28" s="78"/>
      <c r="D28" s="79"/>
      <c r="E28" s="78"/>
      <c r="F28" s="78"/>
      <c r="G28" s="78"/>
      <c r="H28" s="91"/>
      <c r="I28" s="91"/>
      <c r="J28" s="91"/>
    </row>
    <row r="29" spans="1:10" ht="15.75" thickBot="1" x14ac:dyDescent="0.3">
      <c r="A29" s="93" t="s">
        <v>10</v>
      </c>
      <c r="B29" s="94">
        <f>B30+B31+B32+B33+B34+B35+B36</f>
        <v>258.39999999999998</v>
      </c>
      <c r="C29" s="95">
        <f>C30+C31+C32+C33+C34+C35+C36+C37</f>
        <v>326.7</v>
      </c>
      <c r="D29" s="96">
        <f>C29/B29</f>
        <v>1.2643188854489165</v>
      </c>
      <c r="E29" s="94">
        <f>E30+E31+E32+E33+E34+E35+E36+E37</f>
        <v>142.60000000000002</v>
      </c>
      <c r="F29" s="97">
        <f>F30+F31+F32+F33+F34+F35+F36+F37</f>
        <v>201.43</v>
      </c>
      <c r="G29" s="98">
        <f>F29/E29</f>
        <v>1.4125525946704065</v>
      </c>
      <c r="H29" s="94">
        <f>H30+H31+H32+H33+H34+H35+H36+H37</f>
        <v>66.33</v>
      </c>
      <c r="I29" s="97">
        <f>I30+I31+I32+I33+I34+I35+I36+I37</f>
        <v>75.02</v>
      </c>
      <c r="J29" s="98">
        <f>I29/H29</f>
        <v>1.1310116086235489</v>
      </c>
    </row>
    <row r="30" spans="1:10" x14ac:dyDescent="0.25">
      <c r="A30" s="99" t="s">
        <v>11</v>
      </c>
      <c r="B30" s="100">
        <v>13.6</v>
      </c>
      <c r="C30" s="101">
        <v>13.7</v>
      </c>
      <c r="D30" s="102">
        <f t="shared" ref="D30:D35" si="6">C30/B30</f>
        <v>1.0073529411764706</v>
      </c>
      <c r="E30" s="101">
        <v>14.9</v>
      </c>
      <c r="F30" s="101">
        <v>15.3</v>
      </c>
      <c r="G30" s="103">
        <f t="shared" ref="G30:G35" si="7">F30/E30</f>
        <v>1.0268456375838926</v>
      </c>
      <c r="H30" s="101">
        <v>18.7</v>
      </c>
      <c r="I30" s="101">
        <v>17.2</v>
      </c>
      <c r="J30" s="102">
        <f t="shared" ref="J30:J35" si="8">I30/H30</f>
        <v>0.9197860962566845</v>
      </c>
    </row>
    <row r="31" spans="1:10" x14ac:dyDescent="0.25">
      <c r="A31" s="54" t="s">
        <v>12</v>
      </c>
      <c r="B31" s="104">
        <v>37.4</v>
      </c>
      <c r="C31" s="105">
        <v>31.6</v>
      </c>
      <c r="D31" s="106">
        <f t="shared" si="6"/>
        <v>0.84491978609625673</v>
      </c>
      <c r="E31" s="105">
        <v>61.2</v>
      </c>
      <c r="F31" s="105">
        <v>46.5</v>
      </c>
      <c r="G31" s="107">
        <f t="shared" si="7"/>
        <v>0.75980392156862742</v>
      </c>
      <c r="H31" s="108">
        <v>10.6</v>
      </c>
      <c r="I31" s="108">
        <v>8.4</v>
      </c>
      <c r="J31" s="106">
        <f t="shared" si="8"/>
        <v>0.79245283018867929</v>
      </c>
    </row>
    <row r="32" spans="1:10" x14ac:dyDescent="0.25">
      <c r="A32" s="54" t="s">
        <v>21</v>
      </c>
      <c r="B32" s="116">
        <v>17.3</v>
      </c>
      <c r="C32" s="108">
        <v>15.8</v>
      </c>
      <c r="D32" s="106">
        <f t="shared" si="6"/>
        <v>0.91329479768786126</v>
      </c>
      <c r="E32" s="108">
        <v>3.2</v>
      </c>
      <c r="F32" s="108">
        <v>2.9</v>
      </c>
      <c r="G32" s="117">
        <f t="shared" si="7"/>
        <v>0.90624999999999989</v>
      </c>
      <c r="H32" s="108">
        <v>1.8</v>
      </c>
      <c r="I32" s="108">
        <v>1.3</v>
      </c>
      <c r="J32" s="106">
        <f t="shared" si="8"/>
        <v>0.72222222222222221</v>
      </c>
    </row>
    <row r="33" spans="1:10" x14ac:dyDescent="0.25">
      <c r="A33" s="54" t="s">
        <v>13</v>
      </c>
      <c r="B33" s="116">
        <v>5.0999999999999996</v>
      </c>
      <c r="C33" s="59">
        <v>0.4</v>
      </c>
      <c r="D33" s="106">
        <f t="shared" si="6"/>
        <v>7.8431372549019621E-2</v>
      </c>
      <c r="E33" s="108">
        <v>1.5</v>
      </c>
      <c r="F33" s="108">
        <v>0.13</v>
      </c>
      <c r="G33" s="117">
        <f t="shared" si="7"/>
        <v>8.666666666666667E-2</v>
      </c>
      <c r="H33" s="108">
        <v>2.13</v>
      </c>
      <c r="I33" s="108">
        <v>0.13</v>
      </c>
      <c r="J33" s="106">
        <f t="shared" si="8"/>
        <v>6.1032863849765265E-2</v>
      </c>
    </row>
    <row r="34" spans="1:10" hidden="1" x14ac:dyDescent="0.25">
      <c r="A34" s="54" t="s">
        <v>14</v>
      </c>
      <c r="B34" s="104">
        <v>38.1</v>
      </c>
      <c r="C34" s="105">
        <v>6.4</v>
      </c>
      <c r="D34" s="109">
        <f t="shared" si="6"/>
        <v>0.16797900262467191</v>
      </c>
      <c r="E34" s="110">
        <v>41.4</v>
      </c>
      <c r="F34" s="105">
        <v>5.5</v>
      </c>
      <c r="G34" s="107">
        <f t="shared" si="7"/>
        <v>0.13285024154589373</v>
      </c>
      <c r="H34" s="105">
        <v>22.5</v>
      </c>
      <c r="I34" s="110">
        <v>3</v>
      </c>
      <c r="J34" s="109">
        <f t="shared" si="8"/>
        <v>0.13333333333333333</v>
      </c>
    </row>
    <row r="35" spans="1:10" x14ac:dyDescent="0.25">
      <c r="A35" s="54" t="s">
        <v>15</v>
      </c>
      <c r="B35" s="104">
        <v>36.6</v>
      </c>
      <c r="C35" s="105">
        <v>54.6</v>
      </c>
      <c r="D35" s="109">
        <f t="shared" si="6"/>
        <v>1.4918032786885245</v>
      </c>
      <c r="E35" s="110">
        <v>5.5</v>
      </c>
      <c r="F35" s="105">
        <v>4.2</v>
      </c>
      <c r="G35" s="107">
        <f t="shared" si="7"/>
        <v>0.76363636363636367</v>
      </c>
      <c r="H35" s="105">
        <v>1</v>
      </c>
      <c r="I35" s="110">
        <v>0.99</v>
      </c>
      <c r="J35" s="109">
        <f t="shared" si="8"/>
        <v>0.99</v>
      </c>
    </row>
    <row r="36" spans="1:10" ht="15.75" thickBot="1" x14ac:dyDescent="0.3">
      <c r="A36" s="62" t="s">
        <v>16</v>
      </c>
      <c r="B36" s="111">
        <v>110.3</v>
      </c>
      <c r="C36" s="112">
        <v>63.2</v>
      </c>
      <c r="D36" s="129">
        <f>C36/B36</f>
        <v>0.57298277425203992</v>
      </c>
      <c r="E36" s="113">
        <v>14.9</v>
      </c>
      <c r="F36" s="114">
        <v>4.4000000000000004</v>
      </c>
      <c r="G36" s="130">
        <f>F36/E36</f>
        <v>0.29530201342281881</v>
      </c>
      <c r="H36" s="114">
        <v>9.6</v>
      </c>
      <c r="I36" s="115">
        <v>3.6</v>
      </c>
      <c r="J36" s="129">
        <f>I36/H36</f>
        <v>0.375</v>
      </c>
    </row>
    <row r="37" spans="1:10" ht="15.75" thickBot="1" x14ac:dyDescent="0.3">
      <c r="A37" s="19" t="s">
        <v>23</v>
      </c>
      <c r="B37" s="46"/>
      <c r="C37" s="47">
        <v>141</v>
      </c>
      <c r="D37" s="48"/>
      <c r="E37" s="49"/>
      <c r="F37" s="47">
        <v>122.5</v>
      </c>
      <c r="G37" s="50"/>
      <c r="H37" s="47"/>
      <c r="I37" s="49">
        <v>40.4</v>
      </c>
      <c r="J37" s="48"/>
    </row>
    <row r="38" spans="1:10" x14ac:dyDescent="0.25">
      <c r="A38" s="132"/>
      <c r="B38" s="132"/>
      <c r="C38" s="132"/>
      <c r="D38" s="132"/>
      <c r="E38" s="132"/>
      <c r="F38" s="132"/>
      <c r="G38" s="132"/>
      <c r="H38" s="132"/>
      <c r="I38" s="132"/>
      <c r="J38" s="132"/>
    </row>
    <row r="39" spans="1:10" x14ac:dyDescent="0.25">
      <c r="A39" s="51" t="s">
        <v>25</v>
      </c>
      <c r="B39" s="132"/>
      <c r="C39" s="132"/>
      <c r="D39" s="132"/>
      <c r="E39" s="132"/>
      <c r="F39" s="132"/>
      <c r="G39" s="132"/>
      <c r="H39" s="132"/>
      <c r="I39" s="132"/>
      <c r="J39" s="132"/>
    </row>
    <row r="40" spans="1:10" x14ac:dyDescent="0.25">
      <c r="A40" s="4" t="s">
        <v>24</v>
      </c>
      <c r="B40" s="2"/>
      <c r="C40" s="2"/>
      <c r="D40" s="2"/>
      <c r="E40" s="2"/>
      <c r="F40" s="2"/>
      <c r="G40" s="2"/>
      <c r="H40" s="2"/>
      <c r="I40" s="2"/>
      <c r="J40" s="132"/>
    </row>
    <row r="52" hidden="1" x14ac:dyDescent="0.25"/>
    <row r="67" ht="3" hidden="1" customHeight="1" thickBot="1" x14ac:dyDescent="0.25"/>
    <row r="70" ht="15.75" customHeight="1" x14ac:dyDescent="0.25"/>
    <row r="92" ht="7.5" hidden="1" customHeight="1" thickBot="1" x14ac:dyDescent="0.25"/>
    <row r="107" hidden="1" x14ac:dyDescent="0.25"/>
    <row r="132" ht="3.75" hidden="1" customHeight="1" thickBot="1" x14ac:dyDescent="0.25"/>
    <row r="139" ht="15.75" customHeight="1" x14ac:dyDescent="0.25"/>
    <row r="157" hidden="1" x14ac:dyDescent="0.25"/>
    <row r="172" ht="3.75" hidden="1" customHeight="1" thickBot="1" x14ac:dyDescent="0.25"/>
    <row r="197" hidden="1" x14ac:dyDescent="0.25"/>
    <row r="208" ht="15.75" customHeight="1" x14ac:dyDescent="0.25"/>
    <row r="211" ht="13.5" customHeight="1" x14ac:dyDescent="0.25"/>
    <row r="212" ht="8.25" hidden="1" customHeight="1" thickBot="1" x14ac:dyDescent="0.25"/>
    <row r="236" ht="15" customHeight="1" x14ac:dyDescent="0.25"/>
    <row r="237" ht="6" hidden="1" customHeight="1" x14ac:dyDescent="0.25"/>
    <row r="252" hidden="1" x14ac:dyDescent="0.25"/>
    <row r="277" ht="15.75" hidden="1" customHeight="1" x14ac:dyDescent="0.25"/>
    <row r="292" hidden="1" x14ac:dyDescent="0.25"/>
    <row r="317" hidden="1" x14ac:dyDescent="0.25"/>
    <row r="326" ht="15.75" customHeight="1" x14ac:dyDescent="0.25"/>
    <row r="331" ht="12.75" customHeight="1" x14ac:dyDescent="0.25"/>
    <row r="332" hidden="1" x14ac:dyDescent="0.25"/>
    <row r="357" hidden="1" x14ac:dyDescent="0.25"/>
    <row r="372" ht="6.75" hidden="1" customHeight="1" thickBot="1" x14ac:dyDescent="0.25"/>
    <row r="397" hidden="1" x14ac:dyDescent="0.25"/>
    <row r="399" ht="16.5" customHeight="1" x14ac:dyDescent="0.25"/>
    <row r="412" hidden="1" x14ac:dyDescent="0.25"/>
    <row r="437" hidden="1" x14ac:dyDescent="0.25"/>
    <row r="452" hidden="1" x14ac:dyDescent="0.25"/>
    <row r="470" ht="15.75" customHeight="1" x14ac:dyDescent="0.25"/>
    <row r="477" hidden="1" x14ac:dyDescent="0.25"/>
    <row r="492" hidden="1" x14ac:dyDescent="0.25"/>
    <row r="517" hidden="1" x14ac:dyDescent="0.25"/>
    <row r="532" hidden="1" x14ac:dyDescent="0.25"/>
    <row r="543" ht="14.25" customHeight="1" x14ac:dyDescent="0.25"/>
    <row r="557" hidden="1" x14ac:dyDescent="0.25"/>
    <row r="562" spans="11:11" hidden="1" x14ac:dyDescent="0.25"/>
    <row r="565" spans="11:11" x14ac:dyDescent="0.25">
      <c r="K565" s="133"/>
    </row>
    <row r="566" spans="11:11" x14ac:dyDescent="0.25">
      <c r="K566" s="133"/>
    </row>
    <row r="567" spans="11:11" x14ac:dyDescent="0.25">
      <c r="K567" s="133"/>
    </row>
    <row r="568" spans="11:11" x14ac:dyDescent="0.25">
      <c r="K568" s="133"/>
    </row>
    <row r="569" spans="11:11" x14ac:dyDescent="0.25">
      <c r="K569" s="133"/>
    </row>
    <row r="570" spans="11:11" x14ac:dyDescent="0.25">
      <c r="K570" s="133"/>
    </row>
    <row r="571" spans="11:11" x14ac:dyDescent="0.25">
      <c r="K571" s="133"/>
    </row>
    <row r="572" spans="11:11" x14ac:dyDescent="0.25">
      <c r="K572" s="133"/>
    </row>
    <row r="573" spans="11:11" x14ac:dyDescent="0.25">
      <c r="K573" s="133"/>
    </row>
    <row r="574" spans="11:11" x14ac:dyDescent="0.25">
      <c r="K574" s="133"/>
    </row>
    <row r="575" spans="11:11" x14ac:dyDescent="0.25">
      <c r="K575" s="133"/>
    </row>
    <row r="576" spans="11:11" x14ac:dyDescent="0.25">
      <c r="K576" s="133"/>
    </row>
    <row r="577" spans="11:11" x14ac:dyDescent="0.25">
      <c r="K577" s="133"/>
    </row>
    <row r="578" spans="11:11" x14ac:dyDescent="0.25">
      <c r="K578" s="133"/>
    </row>
    <row r="579" spans="11:11" x14ac:dyDescent="0.25">
      <c r="K579" s="133"/>
    </row>
    <row r="580" spans="11:11" x14ac:dyDescent="0.25">
      <c r="K580" s="133"/>
    </row>
    <row r="581" spans="11:11" x14ac:dyDescent="0.25">
      <c r="K581" s="133"/>
    </row>
    <row r="582" spans="11:11" x14ac:dyDescent="0.25">
      <c r="K582" s="133"/>
    </row>
    <row r="583" spans="11:11" x14ac:dyDescent="0.25">
      <c r="K583" s="133"/>
    </row>
    <row r="584" spans="11:11" x14ac:dyDescent="0.25">
      <c r="K584" s="133"/>
    </row>
    <row r="585" spans="11:11" x14ac:dyDescent="0.25">
      <c r="K585" s="133"/>
    </row>
    <row r="586" spans="11:11" x14ac:dyDescent="0.25">
      <c r="K586" s="133"/>
    </row>
    <row r="587" spans="11:11" x14ac:dyDescent="0.25">
      <c r="K587" s="133"/>
    </row>
    <row r="588" spans="11:11" x14ac:dyDescent="0.25">
      <c r="K588" s="133"/>
    </row>
    <row r="589" spans="11:11" x14ac:dyDescent="0.25">
      <c r="K589" s="133"/>
    </row>
    <row r="590" spans="11:11" x14ac:dyDescent="0.25">
      <c r="K590" s="133"/>
    </row>
    <row r="591" spans="11:11" x14ac:dyDescent="0.25">
      <c r="K591" s="133"/>
    </row>
    <row r="592" spans="11:11" x14ac:dyDescent="0.25">
      <c r="K592" s="133"/>
    </row>
    <row r="593" spans="11:11" x14ac:dyDescent="0.25">
      <c r="K593" s="133"/>
    </row>
    <row r="594" spans="11:11" x14ac:dyDescent="0.25">
      <c r="K594" s="133"/>
    </row>
    <row r="595" spans="11:11" x14ac:dyDescent="0.25">
      <c r="K595" s="133"/>
    </row>
    <row r="596" spans="11:11" x14ac:dyDescent="0.25">
      <c r="K596" s="133"/>
    </row>
    <row r="597" spans="11:11" x14ac:dyDescent="0.25">
      <c r="K597" s="133"/>
    </row>
    <row r="598" spans="11:11" x14ac:dyDescent="0.25">
      <c r="K598" s="133"/>
    </row>
    <row r="599" spans="11:11" x14ac:dyDescent="0.25">
      <c r="K599" s="133"/>
    </row>
    <row r="600" spans="11:11" x14ac:dyDescent="0.25">
      <c r="K600" s="133"/>
    </row>
    <row r="601" spans="11:11" x14ac:dyDescent="0.25">
      <c r="K601" s="133"/>
    </row>
    <row r="602" spans="11:11" x14ac:dyDescent="0.25">
      <c r="K602" s="133"/>
    </row>
    <row r="603" spans="11:11" x14ac:dyDescent="0.25">
      <c r="K603" s="133"/>
    </row>
    <row r="604" spans="11:11" x14ac:dyDescent="0.25">
      <c r="K604" s="133"/>
    </row>
    <row r="605" spans="11:11" x14ac:dyDescent="0.25">
      <c r="K605" s="133"/>
    </row>
    <row r="606" spans="11:11" x14ac:dyDescent="0.25">
      <c r="K606" s="133"/>
    </row>
    <row r="607" spans="11:11" x14ac:dyDescent="0.25">
      <c r="K607" s="133"/>
    </row>
    <row r="608" spans="11:11" x14ac:dyDescent="0.25">
      <c r="K608" s="133"/>
    </row>
    <row r="609" spans="11:11" x14ac:dyDescent="0.25">
      <c r="K609" s="133"/>
    </row>
    <row r="610" spans="11:11" x14ac:dyDescent="0.25">
      <c r="K610" s="133"/>
    </row>
    <row r="611" spans="11:11" x14ac:dyDescent="0.25">
      <c r="K611" s="133"/>
    </row>
    <row r="612" spans="11:11" x14ac:dyDescent="0.25">
      <c r="K612" s="133"/>
    </row>
    <row r="613" spans="11:11" x14ac:dyDescent="0.25">
      <c r="K613" s="133"/>
    </row>
    <row r="614" spans="11:11" x14ac:dyDescent="0.25">
      <c r="K614" s="133"/>
    </row>
    <row r="615" spans="11:11" ht="15.75" customHeight="1" x14ac:dyDescent="0.25">
      <c r="K615" s="133"/>
    </row>
    <row r="616" spans="11:11" x14ac:dyDescent="0.25">
      <c r="K616" s="133"/>
    </row>
    <row r="617" spans="11:11" x14ac:dyDescent="0.25">
      <c r="K617" s="133"/>
    </row>
    <row r="618" spans="11:11" x14ac:dyDescent="0.25">
      <c r="K618" s="133"/>
    </row>
    <row r="619" spans="11:11" x14ac:dyDescent="0.25">
      <c r="K619" s="133"/>
    </row>
    <row r="620" spans="11:11" x14ac:dyDescent="0.25">
      <c r="K620" s="133"/>
    </row>
    <row r="621" spans="11:11" x14ac:dyDescent="0.25">
      <c r="K621" s="133"/>
    </row>
    <row r="622" spans="11:11" x14ac:dyDescent="0.25">
      <c r="K622" s="133"/>
    </row>
    <row r="623" spans="11:11" x14ac:dyDescent="0.25">
      <c r="K623" s="133"/>
    </row>
    <row r="624" spans="11:11" x14ac:dyDescent="0.25">
      <c r="K624" s="133"/>
    </row>
    <row r="625" spans="11:11" x14ac:dyDescent="0.25">
      <c r="K625" s="133"/>
    </row>
    <row r="626" spans="11:11" x14ac:dyDescent="0.25">
      <c r="K626" s="133"/>
    </row>
    <row r="627" spans="11:11" x14ac:dyDescent="0.25">
      <c r="K627" s="133"/>
    </row>
    <row r="628" spans="11:11" x14ac:dyDescent="0.25">
      <c r="K628" s="133"/>
    </row>
    <row r="629" spans="11:11" x14ac:dyDescent="0.25">
      <c r="K629" s="133"/>
    </row>
    <row r="630" spans="11:11" x14ac:dyDescent="0.25">
      <c r="K630" s="133"/>
    </row>
    <row r="631" spans="11:11" x14ac:dyDescent="0.25">
      <c r="K631" s="133"/>
    </row>
    <row r="632" spans="11:11" x14ac:dyDescent="0.25">
      <c r="K632" s="133"/>
    </row>
    <row r="633" spans="11:11" x14ac:dyDescent="0.25">
      <c r="K633" s="133"/>
    </row>
    <row r="634" spans="11:11" x14ac:dyDescent="0.25">
      <c r="K634" s="133"/>
    </row>
    <row r="635" spans="11:11" x14ac:dyDescent="0.25">
      <c r="K635" s="133"/>
    </row>
    <row r="636" spans="11:11" x14ac:dyDescent="0.25">
      <c r="K636" s="133"/>
    </row>
    <row r="637" spans="11:11" x14ac:dyDescent="0.25">
      <c r="K637" s="133"/>
    </row>
    <row r="638" spans="11:11" x14ac:dyDescent="0.25">
      <c r="K638" s="133"/>
    </row>
    <row r="639" spans="11:11" x14ac:dyDescent="0.25">
      <c r="K639" s="133"/>
    </row>
    <row r="640" spans="11:11" x14ac:dyDescent="0.25">
      <c r="K640" s="133"/>
    </row>
    <row r="641" spans="11:11" x14ac:dyDescent="0.25">
      <c r="K641" s="133"/>
    </row>
    <row r="642" spans="11:11" x14ac:dyDescent="0.25">
      <c r="K642" s="133"/>
    </row>
    <row r="643" spans="11:11" x14ac:dyDescent="0.25">
      <c r="K643" s="133"/>
    </row>
    <row r="644" spans="11:11" x14ac:dyDescent="0.25">
      <c r="K644" s="133"/>
    </row>
    <row r="645" spans="11:11" x14ac:dyDescent="0.25">
      <c r="K645" s="133"/>
    </row>
    <row r="646" spans="11:11" x14ac:dyDescent="0.25">
      <c r="K646" s="133"/>
    </row>
    <row r="647" spans="11:11" x14ac:dyDescent="0.25">
      <c r="K647" s="133"/>
    </row>
    <row r="648" spans="11:11" x14ac:dyDescent="0.25">
      <c r="K648" s="133"/>
    </row>
    <row r="649" spans="11:11" x14ac:dyDescent="0.25">
      <c r="K649" s="133"/>
    </row>
    <row r="650" spans="11:11" x14ac:dyDescent="0.25">
      <c r="K650" s="133"/>
    </row>
    <row r="651" spans="11:11" x14ac:dyDescent="0.25">
      <c r="K651" s="133"/>
    </row>
    <row r="652" spans="11:11" x14ac:dyDescent="0.25">
      <c r="K652" s="133"/>
    </row>
    <row r="653" spans="11:11" x14ac:dyDescent="0.25">
      <c r="K653" s="133"/>
    </row>
    <row r="654" spans="11:11" hidden="1" x14ac:dyDescent="0.25">
      <c r="K654" s="133"/>
    </row>
    <row r="655" spans="11:11" x14ac:dyDescent="0.25">
      <c r="K655" s="133"/>
    </row>
    <row r="656" spans="11:11" x14ac:dyDescent="0.25">
      <c r="K656" s="133"/>
    </row>
    <row r="657" spans="11:11" x14ac:dyDescent="0.25">
      <c r="K657" s="133"/>
    </row>
    <row r="658" spans="11:11" x14ac:dyDescent="0.25">
      <c r="K658" s="133"/>
    </row>
    <row r="659" spans="11:11" x14ac:dyDescent="0.25">
      <c r="K659" s="133"/>
    </row>
    <row r="660" spans="11:11" x14ac:dyDescent="0.25">
      <c r="K660" s="133"/>
    </row>
    <row r="661" spans="11:11" x14ac:dyDescent="0.25">
      <c r="K661" s="133"/>
    </row>
    <row r="662" spans="11:11" x14ac:dyDescent="0.25">
      <c r="K662" s="133"/>
    </row>
    <row r="663" spans="11:11" x14ac:dyDescent="0.25">
      <c r="K663" s="133"/>
    </row>
    <row r="664" spans="11:11" x14ac:dyDescent="0.25">
      <c r="K664" s="133"/>
    </row>
    <row r="665" spans="11:11" x14ac:dyDescent="0.25">
      <c r="K665" s="133"/>
    </row>
    <row r="666" spans="11:11" x14ac:dyDescent="0.25">
      <c r="K666" s="133"/>
    </row>
    <row r="667" spans="11:11" ht="15.75" customHeight="1" x14ac:dyDescent="0.25">
      <c r="K667" s="133"/>
    </row>
    <row r="668" spans="11:11" x14ac:dyDescent="0.25">
      <c r="K668" s="133"/>
    </row>
    <row r="669" spans="11:11" x14ac:dyDescent="0.25">
      <c r="K669" s="133"/>
    </row>
    <row r="670" spans="11:11" x14ac:dyDescent="0.25">
      <c r="K670" s="133"/>
    </row>
    <row r="671" spans="11:11" x14ac:dyDescent="0.25">
      <c r="K671" s="133"/>
    </row>
    <row r="672" spans="11:11" x14ac:dyDescent="0.25">
      <c r="K672" s="133"/>
    </row>
    <row r="673" spans="11:11" x14ac:dyDescent="0.25">
      <c r="K673" s="133"/>
    </row>
    <row r="674" spans="11:11" x14ac:dyDescent="0.25">
      <c r="K674" s="133"/>
    </row>
    <row r="675" spans="11:11" x14ac:dyDescent="0.25">
      <c r="K675" s="133"/>
    </row>
    <row r="676" spans="11:11" x14ac:dyDescent="0.25">
      <c r="K676" s="133"/>
    </row>
    <row r="677" spans="11:11" x14ac:dyDescent="0.25">
      <c r="K677" s="133"/>
    </row>
    <row r="678" spans="11:11" x14ac:dyDescent="0.25">
      <c r="K678" s="133"/>
    </row>
    <row r="679" spans="11:11" x14ac:dyDescent="0.25">
      <c r="K679" s="133"/>
    </row>
    <row r="680" spans="11:11" x14ac:dyDescent="0.25">
      <c r="K680" s="133"/>
    </row>
    <row r="681" spans="11:11" x14ac:dyDescent="0.25">
      <c r="K681" s="133"/>
    </row>
    <row r="682" spans="11:11" x14ac:dyDescent="0.25">
      <c r="K682" s="133"/>
    </row>
    <row r="683" spans="11:11" x14ac:dyDescent="0.25">
      <c r="K683" s="133"/>
    </row>
    <row r="684" spans="11:11" x14ac:dyDescent="0.25">
      <c r="K684" s="133"/>
    </row>
    <row r="685" spans="11:11" x14ac:dyDescent="0.25">
      <c r="K685" s="133"/>
    </row>
    <row r="686" spans="11:11" x14ac:dyDescent="0.25">
      <c r="K686" s="133"/>
    </row>
    <row r="687" spans="11:11" ht="15.75" customHeight="1" x14ac:dyDescent="0.25">
      <c r="K687" s="133"/>
    </row>
    <row r="688" spans="11:11" x14ac:dyDescent="0.25">
      <c r="K688" s="133"/>
    </row>
    <row r="689" spans="11:11" ht="15.75" customHeight="1" x14ac:dyDescent="0.25">
      <c r="K689" s="133"/>
    </row>
    <row r="690" spans="11:11" x14ac:dyDescent="0.25">
      <c r="K690" s="133"/>
    </row>
    <row r="691" spans="11:11" x14ac:dyDescent="0.25">
      <c r="K691" s="133"/>
    </row>
    <row r="692" spans="11:11" x14ac:dyDescent="0.25">
      <c r="K692" s="133"/>
    </row>
    <row r="693" spans="11:11" x14ac:dyDescent="0.25">
      <c r="K693" s="133"/>
    </row>
    <row r="694" spans="11:11" x14ac:dyDescent="0.25">
      <c r="K694" s="133"/>
    </row>
    <row r="695" spans="11:11" x14ac:dyDescent="0.25">
      <c r="K695" s="133"/>
    </row>
    <row r="696" spans="11:11" x14ac:dyDescent="0.25">
      <c r="K696" s="133"/>
    </row>
    <row r="697" spans="11:11" x14ac:dyDescent="0.25">
      <c r="K697" s="133"/>
    </row>
    <row r="698" spans="11:11" x14ac:dyDescent="0.25">
      <c r="K698" s="133"/>
    </row>
    <row r="699" spans="11:11" x14ac:dyDescent="0.25">
      <c r="K699" s="133"/>
    </row>
    <row r="700" spans="11:11" x14ac:dyDescent="0.25">
      <c r="K700" s="133"/>
    </row>
    <row r="701" spans="11:11" x14ac:dyDescent="0.25">
      <c r="K701" s="133"/>
    </row>
    <row r="702" spans="11:11" x14ac:dyDescent="0.25">
      <c r="K702" s="133"/>
    </row>
    <row r="703" spans="11:11" x14ac:dyDescent="0.25">
      <c r="K703" s="133"/>
    </row>
    <row r="704" spans="11:11" x14ac:dyDescent="0.25">
      <c r="K704" s="133"/>
    </row>
    <row r="705" spans="11:11" x14ac:dyDescent="0.25">
      <c r="K705" s="133"/>
    </row>
    <row r="706" spans="11:11" x14ac:dyDescent="0.25">
      <c r="K706" s="133"/>
    </row>
    <row r="707" spans="11:11" x14ac:dyDescent="0.25">
      <c r="K707" s="133"/>
    </row>
    <row r="708" spans="11:11" x14ac:dyDescent="0.25">
      <c r="K708" s="133"/>
    </row>
    <row r="709" spans="11:11" x14ac:dyDescent="0.25">
      <c r="K709" s="133"/>
    </row>
    <row r="710" spans="11:11" x14ac:dyDescent="0.25">
      <c r="K710" s="133"/>
    </row>
    <row r="711" spans="11:11" x14ac:dyDescent="0.25">
      <c r="K711" s="133"/>
    </row>
    <row r="712" spans="11:11" x14ac:dyDescent="0.25">
      <c r="K712" s="133"/>
    </row>
    <row r="713" spans="11:11" x14ac:dyDescent="0.25">
      <c r="K713" s="133"/>
    </row>
    <row r="714" spans="11:11" x14ac:dyDescent="0.25">
      <c r="K714" s="133"/>
    </row>
    <row r="715" spans="11:11" x14ac:dyDescent="0.25">
      <c r="K715" s="133"/>
    </row>
    <row r="716" spans="11:11" x14ac:dyDescent="0.25">
      <c r="K716" s="133"/>
    </row>
    <row r="717" spans="11:11" x14ac:dyDescent="0.25">
      <c r="K717" s="133"/>
    </row>
    <row r="718" spans="11:11" x14ac:dyDescent="0.25">
      <c r="K718" s="133"/>
    </row>
    <row r="719" spans="11:11" x14ac:dyDescent="0.25">
      <c r="K719" s="133"/>
    </row>
    <row r="720" spans="11:11" x14ac:dyDescent="0.25">
      <c r="K720" s="133"/>
    </row>
    <row r="721" spans="11:11" x14ac:dyDescent="0.25">
      <c r="K721" s="133"/>
    </row>
    <row r="722" spans="11:11" hidden="1" x14ac:dyDescent="0.25">
      <c r="K722" s="133"/>
    </row>
    <row r="723" spans="11:11" x14ac:dyDescent="0.25">
      <c r="K723" s="133"/>
    </row>
    <row r="724" spans="11:11" x14ac:dyDescent="0.25">
      <c r="K724" s="133"/>
    </row>
    <row r="725" spans="11:11" x14ac:dyDescent="0.25">
      <c r="K725" s="133"/>
    </row>
    <row r="726" spans="11:11" x14ac:dyDescent="0.25">
      <c r="K726" s="133"/>
    </row>
    <row r="727" spans="11:11" x14ac:dyDescent="0.25">
      <c r="K727" s="133"/>
    </row>
    <row r="728" spans="11:11" x14ac:dyDescent="0.25">
      <c r="K728" s="133"/>
    </row>
    <row r="729" spans="11:11" x14ac:dyDescent="0.25">
      <c r="K729" s="133"/>
    </row>
    <row r="730" spans="11:11" x14ac:dyDescent="0.25">
      <c r="K730" s="133"/>
    </row>
    <row r="731" spans="11:11" x14ac:dyDescent="0.25">
      <c r="K731" s="133"/>
    </row>
    <row r="732" spans="11:11" x14ac:dyDescent="0.25">
      <c r="K732" s="133"/>
    </row>
    <row r="733" spans="11:11" x14ac:dyDescent="0.25">
      <c r="K733" s="133"/>
    </row>
    <row r="734" spans="11:11" x14ac:dyDescent="0.25">
      <c r="K734" s="133"/>
    </row>
    <row r="735" spans="11:11" x14ac:dyDescent="0.25">
      <c r="K735" s="133"/>
    </row>
    <row r="736" spans="11:11" x14ac:dyDescent="0.25">
      <c r="K736" s="133"/>
    </row>
    <row r="737" spans="11:11" x14ac:dyDescent="0.25">
      <c r="K737" s="133"/>
    </row>
    <row r="738" spans="11:11" x14ac:dyDescent="0.25">
      <c r="K738" s="133"/>
    </row>
    <row r="739" spans="11:11" x14ac:dyDescent="0.25">
      <c r="K739" s="133"/>
    </row>
    <row r="740" spans="11:11" x14ac:dyDescent="0.25">
      <c r="K740" s="133"/>
    </row>
    <row r="741" spans="11:11" x14ac:dyDescent="0.25">
      <c r="K741" s="133"/>
    </row>
    <row r="742" spans="11:11" x14ac:dyDescent="0.25">
      <c r="K742" s="133"/>
    </row>
    <row r="743" spans="11:11" x14ac:dyDescent="0.25">
      <c r="K743" s="133"/>
    </row>
    <row r="744" spans="11:11" x14ac:dyDescent="0.25">
      <c r="K744" s="133"/>
    </row>
    <row r="745" spans="11:11" x14ac:dyDescent="0.25">
      <c r="K745" s="133"/>
    </row>
    <row r="746" spans="11:11" x14ac:dyDescent="0.25">
      <c r="K746" s="133"/>
    </row>
    <row r="747" spans="11:11" x14ac:dyDescent="0.25">
      <c r="K747" s="133"/>
    </row>
    <row r="748" spans="11:11" x14ac:dyDescent="0.25">
      <c r="K748" s="133"/>
    </row>
    <row r="749" spans="11:11" x14ac:dyDescent="0.25">
      <c r="K749" s="133"/>
    </row>
    <row r="750" spans="11:11" x14ac:dyDescent="0.25">
      <c r="K750" s="133"/>
    </row>
    <row r="751" spans="11:11" x14ac:dyDescent="0.25">
      <c r="K751" s="133"/>
    </row>
    <row r="752" spans="11:11" x14ac:dyDescent="0.25">
      <c r="K752" s="133"/>
    </row>
    <row r="753" spans="11:11" x14ac:dyDescent="0.25">
      <c r="K753" s="133"/>
    </row>
    <row r="754" spans="11:11" x14ac:dyDescent="0.25">
      <c r="K754" s="133"/>
    </row>
    <row r="755" spans="11:11" x14ac:dyDescent="0.25">
      <c r="K755" s="133"/>
    </row>
    <row r="756" spans="11:11" x14ac:dyDescent="0.25">
      <c r="K756" s="133"/>
    </row>
    <row r="757" spans="11:11" x14ac:dyDescent="0.25">
      <c r="K757" s="133"/>
    </row>
    <row r="758" spans="11:11" x14ac:dyDescent="0.25">
      <c r="K758" s="133"/>
    </row>
    <row r="759" spans="11:11" x14ac:dyDescent="0.25">
      <c r="K759" s="133"/>
    </row>
    <row r="760" spans="11:11" x14ac:dyDescent="0.25">
      <c r="K760" s="133"/>
    </row>
    <row r="761" spans="11:11" ht="15.75" customHeight="1" x14ac:dyDescent="0.25">
      <c r="K761" s="133"/>
    </row>
    <row r="762" spans="11:11" x14ac:dyDescent="0.25">
      <c r="K762" s="133"/>
    </row>
    <row r="763" spans="11:11" x14ac:dyDescent="0.25">
      <c r="K763" s="133"/>
    </row>
    <row r="764" spans="11:11" x14ac:dyDescent="0.25">
      <c r="K764" s="133"/>
    </row>
    <row r="765" spans="11:11" x14ac:dyDescent="0.25">
      <c r="K765" s="133"/>
    </row>
    <row r="766" spans="11:11" x14ac:dyDescent="0.25">
      <c r="K766" s="133"/>
    </row>
    <row r="767" spans="11:11" x14ac:dyDescent="0.25">
      <c r="K767" s="133"/>
    </row>
    <row r="768" spans="11:11" x14ac:dyDescent="0.25">
      <c r="K768" s="133"/>
    </row>
    <row r="769" spans="11:11" x14ac:dyDescent="0.25">
      <c r="K769" s="133"/>
    </row>
    <row r="770" spans="11:11" x14ac:dyDescent="0.25">
      <c r="K770" s="133"/>
    </row>
    <row r="771" spans="11:11" x14ac:dyDescent="0.25">
      <c r="K771" s="133"/>
    </row>
    <row r="772" spans="11:11" x14ac:dyDescent="0.25">
      <c r="K772" s="133"/>
    </row>
    <row r="773" spans="11:11" x14ac:dyDescent="0.25">
      <c r="K773" s="133"/>
    </row>
    <row r="774" spans="11:11" x14ac:dyDescent="0.25">
      <c r="K774" s="133"/>
    </row>
    <row r="775" spans="11:11" x14ac:dyDescent="0.25">
      <c r="K775" s="133"/>
    </row>
    <row r="776" spans="11:11" x14ac:dyDescent="0.25">
      <c r="K776" s="133"/>
    </row>
    <row r="777" spans="11:11" x14ac:dyDescent="0.25">
      <c r="K777" s="133"/>
    </row>
    <row r="778" spans="11:11" x14ac:dyDescent="0.25">
      <c r="K778" s="133"/>
    </row>
    <row r="779" spans="11:11" x14ac:dyDescent="0.25">
      <c r="K779" s="133"/>
    </row>
    <row r="780" spans="11:11" x14ac:dyDescent="0.25">
      <c r="K780" s="133"/>
    </row>
    <row r="781" spans="11:11" x14ac:dyDescent="0.25">
      <c r="K781" s="133"/>
    </row>
    <row r="782" spans="11:11" x14ac:dyDescent="0.25">
      <c r="K782" s="133"/>
    </row>
    <row r="793" ht="13.5" hidden="1" customHeight="1" thickBot="1" x14ac:dyDescent="0.25"/>
    <row r="808" ht="8.25" customHeight="1" x14ac:dyDescent="0.25"/>
    <row r="814" ht="15.75" customHeight="1" x14ac:dyDescent="0.25"/>
    <row r="871" ht="15.75" customHeight="1" x14ac:dyDescent="0.25"/>
    <row r="876" hidden="1" x14ac:dyDescent="0.25"/>
    <row r="891" hidden="1" x14ac:dyDescent="0.25"/>
    <row r="917" ht="15.75" customHeight="1" x14ac:dyDescent="0.25"/>
    <row r="944" ht="15" customHeight="1" x14ac:dyDescent="0.25"/>
    <row r="956" hidden="1" x14ac:dyDescent="0.25"/>
    <row r="978" ht="16.5" customHeight="1" x14ac:dyDescent="0.25"/>
    <row r="979" ht="15.75" customHeight="1" x14ac:dyDescent="0.25"/>
    <row r="994" ht="15" customHeight="1" x14ac:dyDescent="0.25"/>
    <row r="995" hidden="1" x14ac:dyDescent="0.25"/>
    <row r="1027" ht="15.75" customHeight="1" x14ac:dyDescent="0.25"/>
    <row r="1051" ht="15" customHeight="1" x14ac:dyDescent="0.25"/>
    <row r="1052" ht="15" customHeight="1" x14ac:dyDescent="0.25"/>
    <row r="1055" hidden="1" x14ac:dyDescent="0.25"/>
    <row r="1101" hidden="1" x14ac:dyDescent="0.25"/>
    <row r="1103" hidden="1" x14ac:dyDescent="0.25"/>
    <row r="1118" ht="0.75" customHeight="1" x14ac:dyDescent="0.25"/>
    <row r="1124" ht="15.75" customHeight="1" x14ac:dyDescent="0.25"/>
    <row r="1128" hidden="1" x14ac:dyDescent="0.25"/>
    <row r="1145" hidden="1" x14ac:dyDescent="0.25"/>
    <row r="1159" ht="14.25" customHeight="1" x14ac:dyDescent="0.25"/>
    <row r="1160" hidden="1" x14ac:dyDescent="0.25"/>
    <row r="1198" ht="15.75" customHeight="1" x14ac:dyDescent="0.25"/>
    <row r="1238" ht="15.75" customHeight="1" x14ac:dyDescent="0.25"/>
    <row r="1285" ht="15" customHeight="1" x14ac:dyDescent="0.25"/>
    <row r="1286" hidden="1" x14ac:dyDescent="0.25"/>
    <row r="1301" hidden="1" x14ac:dyDescent="0.25"/>
    <row r="1307" ht="15.75" customHeight="1" x14ac:dyDescent="0.25"/>
    <row r="1349" ht="15.75" customHeight="1" x14ac:dyDescent="0.25"/>
    <row r="1370" hidden="1" x14ac:dyDescent="0.25"/>
    <row r="1385" hidden="1" x14ac:dyDescent="0.25"/>
    <row r="1411" ht="15.75" customHeight="1" x14ac:dyDescent="0.25"/>
    <row r="1458" ht="14.25" customHeight="1" x14ac:dyDescent="0.25"/>
    <row r="1459" hidden="1" x14ac:dyDescent="0.25"/>
    <row r="1461" ht="15.75" customHeight="1" x14ac:dyDescent="0.25"/>
    <row r="1474" hidden="1" x14ac:dyDescent="0.25"/>
    <row r="1499" hidden="1" x14ac:dyDescent="0.25"/>
    <row r="1514" ht="7.5" hidden="1" customHeight="1" thickBot="1" x14ac:dyDescent="0.25"/>
    <row r="1545" hidden="1" x14ac:dyDescent="0.25"/>
    <row r="1560" hidden="1" x14ac:dyDescent="0.25"/>
    <row r="1566" ht="15.75" customHeight="1" x14ac:dyDescent="0.25"/>
    <row r="1631" ht="15.75" customHeight="1" x14ac:dyDescent="0.25"/>
    <row r="1632" hidden="1" x14ac:dyDescent="0.25"/>
    <row r="1647" hidden="1" x14ac:dyDescent="0.25"/>
    <row r="1679" ht="15.75" customHeight="1" x14ac:dyDescent="0.25"/>
    <row r="1715" hidden="1" x14ac:dyDescent="0.25"/>
    <row r="1730" hidden="1" x14ac:dyDescent="0.25"/>
    <row r="1740" ht="15.75" customHeight="1" x14ac:dyDescent="0.25"/>
    <row r="1757" hidden="1" x14ac:dyDescent="0.25"/>
    <row r="1772" hidden="1" x14ac:dyDescent="0.25"/>
    <row r="1788" ht="15.75" customHeight="1" x14ac:dyDescent="0.25"/>
    <row r="1849" ht="15.75" customHeight="1" x14ac:dyDescent="0.25"/>
    <row r="1886" ht="15.75" customHeight="1" x14ac:dyDescent="0.25"/>
    <row r="1959" ht="15.75" customHeight="1" x14ac:dyDescent="0.25"/>
    <row r="2031" ht="15.75" customHeight="1" x14ac:dyDescent="0.25"/>
    <row r="2105" ht="15.75" customHeight="1" x14ac:dyDescent="0.25"/>
    <row r="2178" ht="27" customHeight="1" x14ac:dyDescent="0.25"/>
    <row r="2249" ht="30.75" customHeight="1" x14ac:dyDescent="0.25"/>
    <row r="2320" ht="18" customHeight="1" x14ac:dyDescent="0.25"/>
    <row r="2321" ht="25.5" customHeight="1" x14ac:dyDescent="0.25"/>
    <row r="2393" ht="31.5" customHeight="1" x14ac:dyDescent="0.25"/>
    <row r="2465" ht="15.75" customHeight="1" x14ac:dyDescent="0.25"/>
    <row r="2502" ht="30" customHeight="1" x14ac:dyDescent="0.25"/>
    <row r="2506" hidden="1" x14ac:dyDescent="0.25"/>
    <row r="2574" ht="30" customHeight="1" x14ac:dyDescent="0.25"/>
    <row r="2646" ht="30.75" customHeight="1" x14ac:dyDescent="0.25"/>
    <row r="2718" ht="30.75" customHeight="1" x14ac:dyDescent="0.25"/>
    <row r="2790" ht="30.75" customHeight="1" x14ac:dyDescent="0.25"/>
    <row r="2862" ht="30.75" customHeight="1" x14ac:dyDescent="0.25"/>
    <row r="2934" ht="30.75" customHeight="1" x14ac:dyDescent="0.25"/>
    <row r="2982" ht="15.75" customHeight="1" x14ac:dyDescent="0.25"/>
    <row r="3042" ht="30.75" customHeight="1" x14ac:dyDescent="0.25"/>
    <row r="3114" ht="30.75" customHeight="1" x14ac:dyDescent="0.25"/>
    <row r="3186" ht="30.75" customHeight="1" x14ac:dyDescent="0.25"/>
    <row r="3221" ht="30.75" customHeight="1" x14ac:dyDescent="0.25"/>
  </sheetData>
  <phoneticPr fontId="29" type="noConversion"/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648"/>
  <sheetViews>
    <sheetView workbookViewId="0">
      <selection activeCell="J597" sqref="J597"/>
    </sheetView>
  </sheetViews>
  <sheetFormatPr defaultRowHeight="15" x14ac:dyDescent="0.25"/>
  <cols>
    <col min="1" max="1" width="24.28515625" customWidth="1"/>
    <col min="2" max="2" width="10.42578125" customWidth="1"/>
    <col min="3" max="3" width="10.140625" customWidth="1"/>
    <col min="4" max="4" width="12.7109375" customWidth="1"/>
    <col min="5" max="5" width="10.28515625" customWidth="1"/>
    <col min="6" max="6" width="12.85546875" customWidth="1"/>
  </cols>
  <sheetData>
    <row r="5" spans="1:6" x14ac:dyDescent="0.25">
      <c r="A5" s="136" t="s">
        <v>81</v>
      </c>
      <c r="B5" s="136"/>
      <c r="C5" s="136"/>
      <c r="D5" s="136"/>
      <c r="E5" s="136"/>
      <c r="F5" s="137"/>
    </row>
    <row r="6" spans="1:6" hidden="1" x14ac:dyDescent="0.25">
      <c r="A6" s="138" t="s">
        <v>64</v>
      </c>
      <c r="B6" s="138"/>
      <c r="C6" s="138"/>
      <c r="F6" s="137"/>
    </row>
    <row r="7" spans="1:6" ht="15.75" thickBot="1" x14ac:dyDescent="0.3">
      <c r="A7" s="136" t="s">
        <v>65</v>
      </c>
      <c r="B7" s="136"/>
      <c r="C7" s="136"/>
      <c r="D7" s="139"/>
      <c r="F7" s="140" t="s">
        <v>59</v>
      </c>
    </row>
    <row r="8" spans="1:6" x14ac:dyDescent="0.25">
      <c r="A8" s="151"/>
      <c r="B8" s="157" t="s">
        <v>28</v>
      </c>
      <c r="C8" s="158" t="s">
        <v>29</v>
      </c>
      <c r="D8" s="157" t="s">
        <v>6</v>
      </c>
      <c r="E8" s="153" t="s">
        <v>30</v>
      </c>
      <c r="F8" s="152" t="s">
        <v>78</v>
      </c>
    </row>
    <row r="9" spans="1:6" x14ac:dyDescent="0.25">
      <c r="A9" s="154" t="s">
        <v>66</v>
      </c>
      <c r="B9" s="159" t="s">
        <v>58</v>
      </c>
      <c r="C9" s="160" t="s">
        <v>58</v>
      </c>
      <c r="D9" s="159" t="s">
        <v>31</v>
      </c>
      <c r="E9" s="156" t="s">
        <v>57</v>
      </c>
      <c r="F9" s="155" t="s">
        <v>79</v>
      </c>
    </row>
    <row r="10" spans="1:6" ht="15.75" thickBot="1" x14ac:dyDescent="0.3">
      <c r="A10" s="141"/>
      <c r="B10" s="134"/>
      <c r="C10" s="135"/>
      <c r="D10" s="192"/>
      <c r="E10" s="135" t="s">
        <v>61</v>
      </c>
      <c r="F10" s="134"/>
    </row>
    <row r="11" spans="1:6" ht="27" thickBot="1" x14ac:dyDescent="0.3">
      <c r="A11" s="167" t="s">
        <v>32</v>
      </c>
      <c r="B11" s="169">
        <f>B12+B17+B25+B34+B43+B48</f>
        <v>34586.800000000003</v>
      </c>
      <c r="C11" s="170">
        <f>C12+C17+C25+C34+C43+C48</f>
        <v>22385.8</v>
      </c>
      <c r="D11" s="171">
        <f>C11/B11</f>
        <v>0.64723536146738059</v>
      </c>
      <c r="E11" s="172">
        <f>E12+E17+E25+E34+E43+E48</f>
        <v>27456.6</v>
      </c>
      <c r="F11" s="173">
        <f>C11/E11</f>
        <v>0.81531580749255195</v>
      </c>
    </row>
    <row r="12" spans="1:6" ht="15.75" thickBot="1" x14ac:dyDescent="0.3">
      <c r="A12" s="194" t="s">
        <v>11</v>
      </c>
      <c r="B12" s="195">
        <f>B13+B14+B15+B16</f>
        <v>1115</v>
      </c>
      <c r="C12" s="196">
        <f>C13+C14+C15+C16</f>
        <v>955</v>
      </c>
      <c r="D12" s="197">
        <f>C12/B12</f>
        <v>0.8565022421524664</v>
      </c>
      <c r="E12" s="196">
        <f>E13+E14+E15+E16</f>
        <v>915</v>
      </c>
      <c r="F12" s="198">
        <f>C12/E12</f>
        <v>1.0437158469945356</v>
      </c>
    </row>
    <row r="13" spans="1:6" x14ac:dyDescent="0.25">
      <c r="A13" s="199" t="s">
        <v>11</v>
      </c>
      <c r="B13" s="200">
        <v>70</v>
      </c>
      <c r="C13" s="200">
        <v>58</v>
      </c>
      <c r="D13" s="201">
        <f t="shared" ref="D13:D16" si="0">C13/B13</f>
        <v>0.82857142857142863</v>
      </c>
      <c r="E13" s="200">
        <v>92</v>
      </c>
      <c r="F13" s="202">
        <f t="shared" ref="F13:F23" si="1">C13/E13</f>
        <v>0.63043478260869568</v>
      </c>
    </row>
    <row r="14" spans="1:6" x14ac:dyDescent="0.25">
      <c r="A14" s="203" t="s">
        <v>33</v>
      </c>
      <c r="B14" s="204">
        <v>301</v>
      </c>
      <c r="C14" s="204">
        <v>325</v>
      </c>
      <c r="D14" s="205">
        <f t="shared" si="0"/>
        <v>1.0797342192691031</v>
      </c>
      <c r="E14" s="204">
        <v>306</v>
      </c>
      <c r="F14" s="206">
        <f t="shared" si="1"/>
        <v>1.0620915032679739</v>
      </c>
    </row>
    <row r="15" spans="1:6" x14ac:dyDescent="0.25">
      <c r="A15" s="203" t="s">
        <v>34</v>
      </c>
      <c r="B15" s="204">
        <v>692</v>
      </c>
      <c r="C15" s="204">
        <v>557</v>
      </c>
      <c r="D15" s="205">
        <f t="shared" si="0"/>
        <v>0.80491329479768781</v>
      </c>
      <c r="E15" s="204">
        <v>504</v>
      </c>
      <c r="F15" s="206">
        <f t="shared" si="1"/>
        <v>1.1051587301587302</v>
      </c>
    </row>
    <row r="16" spans="1:6" ht="15.75" thickBot="1" x14ac:dyDescent="0.3">
      <c r="A16" s="207" t="s">
        <v>67</v>
      </c>
      <c r="B16" s="208">
        <v>52</v>
      </c>
      <c r="C16" s="208">
        <v>15</v>
      </c>
      <c r="D16" s="209">
        <f t="shared" si="0"/>
        <v>0.28846153846153844</v>
      </c>
      <c r="E16" s="208">
        <v>13</v>
      </c>
      <c r="F16" s="210">
        <f t="shared" si="1"/>
        <v>1.1538461538461537</v>
      </c>
    </row>
    <row r="17" spans="1:6" x14ac:dyDescent="0.25">
      <c r="A17" s="180" t="s">
        <v>14</v>
      </c>
      <c r="B17" s="181">
        <f>B18+B19+B20+B21+B22+B23+B24</f>
        <v>5635</v>
      </c>
      <c r="C17" s="182">
        <f>C18+C19+C20+C21+C22+C23+C24</f>
        <v>3402</v>
      </c>
      <c r="D17" s="183">
        <f>C17/B17</f>
        <v>0.60372670807453421</v>
      </c>
      <c r="E17" s="182">
        <f>E18+E19+E20+E21+E22+E23+E24</f>
        <v>6715</v>
      </c>
      <c r="F17" s="174">
        <f t="shared" si="1"/>
        <v>0.50662695457930007</v>
      </c>
    </row>
    <row r="18" spans="1:6" x14ac:dyDescent="0.25">
      <c r="A18" s="142" t="s">
        <v>35</v>
      </c>
      <c r="B18" s="122">
        <v>43</v>
      </c>
      <c r="C18" s="122">
        <v>20</v>
      </c>
      <c r="D18" s="166">
        <f t="shared" ref="D18:D23" si="2">C18/B18</f>
        <v>0.46511627906976744</v>
      </c>
      <c r="E18" s="122">
        <v>50</v>
      </c>
      <c r="F18" s="144">
        <f t="shared" si="1"/>
        <v>0.4</v>
      </c>
    </row>
    <row r="19" spans="1:6" x14ac:dyDescent="0.25">
      <c r="A19" s="142" t="s">
        <v>36</v>
      </c>
      <c r="B19" s="122">
        <v>530</v>
      </c>
      <c r="C19" s="122">
        <v>350</v>
      </c>
      <c r="D19" s="166">
        <f t="shared" si="2"/>
        <v>0.660377358490566</v>
      </c>
      <c r="E19" s="122">
        <v>535</v>
      </c>
      <c r="F19" s="144">
        <f t="shared" si="1"/>
        <v>0.65420560747663548</v>
      </c>
    </row>
    <row r="20" spans="1:6" hidden="1" x14ac:dyDescent="0.25">
      <c r="A20" s="142" t="s">
        <v>37</v>
      </c>
      <c r="B20" s="122">
        <v>132</v>
      </c>
      <c r="C20" s="122">
        <v>132</v>
      </c>
      <c r="D20" s="166">
        <f t="shared" si="2"/>
        <v>1</v>
      </c>
      <c r="E20" s="122">
        <v>130</v>
      </c>
      <c r="F20" s="144">
        <f t="shared" si="1"/>
        <v>1.0153846153846153</v>
      </c>
    </row>
    <row r="21" spans="1:6" x14ac:dyDescent="0.25">
      <c r="A21" s="142" t="s">
        <v>68</v>
      </c>
      <c r="B21" s="122">
        <v>1600</v>
      </c>
      <c r="C21" s="122">
        <v>900</v>
      </c>
      <c r="D21" s="166">
        <f t="shared" si="2"/>
        <v>0.5625</v>
      </c>
      <c r="E21" s="122">
        <v>2300</v>
      </c>
      <c r="F21" s="144">
        <f t="shared" si="1"/>
        <v>0.39130434782608697</v>
      </c>
    </row>
    <row r="22" spans="1:6" x14ac:dyDescent="0.25">
      <c r="A22" s="142" t="s">
        <v>69</v>
      </c>
      <c r="B22" s="122">
        <v>1500</v>
      </c>
      <c r="C22" s="122">
        <v>950</v>
      </c>
      <c r="D22" s="166">
        <f t="shared" si="2"/>
        <v>0.6333333333333333</v>
      </c>
      <c r="E22" s="122">
        <v>1500</v>
      </c>
      <c r="F22" s="144">
        <f t="shared" si="1"/>
        <v>0.6333333333333333</v>
      </c>
    </row>
    <row r="23" spans="1:6" x14ac:dyDescent="0.25">
      <c r="A23" s="142" t="s">
        <v>62</v>
      </c>
      <c r="B23" s="122">
        <v>1830</v>
      </c>
      <c r="C23" s="122">
        <v>1050</v>
      </c>
      <c r="D23" s="166">
        <f t="shared" si="2"/>
        <v>0.57377049180327866</v>
      </c>
      <c r="E23" s="122">
        <v>2200</v>
      </c>
      <c r="F23" s="144">
        <f t="shared" si="1"/>
        <v>0.47727272727272729</v>
      </c>
    </row>
    <row r="24" spans="1:6" ht="15.75" thickBot="1" x14ac:dyDescent="0.3">
      <c r="A24" s="143" t="s">
        <v>70</v>
      </c>
      <c r="B24" s="124"/>
      <c r="C24" s="124"/>
      <c r="D24" s="184"/>
      <c r="E24" s="124"/>
      <c r="F24" s="145"/>
    </row>
    <row r="25" spans="1:6" ht="15.75" thickBot="1" x14ac:dyDescent="0.3">
      <c r="A25" s="211" t="s">
        <v>71</v>
      </c>
      <c r="B25" s="212">
        <f>B26+B27+B28+B29+B30+B31+B32+B33</f>
        <v>3066</v>
      </c>
      <c r="C25" s="212">
        <f>C26+C27+C28+C29+C30+C31+C32+C33</f>
        <v>2570</v>
      </c>
      <c r="D25" s="226">
        <f>C25/B25</f>
        <v>0.83822570123939988</v>
      </c>
      <c r="E25" s="212">
        <f>E26+E27+E28+E29+E30+E31+E32+E33</f>
        <v>2602</v>
      </c>
      <c r="F25" s="214">
        <f>C25/E25</f>
        <v>0.98770176787086861</v>
      </c>
    </row>
    <row r="26" spans="1:6" x14ac:dyDescent="0.25">
      <c r="A26" s="215" t="s">
        <v>38</v>
      </c>
      <c r="B26" s="216">
        <v>45</v>
      </c>
      <c r="C26" s="216">
        <v>45</v>
      </c>
      <c r="D26" s="227">
        <f t="shared" ref="D26:D30" si="3">C26/B26</f>
        <v>1</v>
      </c>
      <c r="E26" s="216">
        <v>33</v>
      </c>
      <c r="F26" s="218">
        <f t="shared" ref="F26:F30" si="4">C26/E26</f>
        <v>1.3636363636363635</v>
      </c>
    </row>
    <row r="27" spans="1:6" ht="2.25" hidden="1" customHeight="1" thickBot="1" x14ac:dyDescent="0.25">
      <c r="A27" s="203" t="s">
        <v>72</v>
      </c>
      <c r="B27" s="204">
        <v>780</v>
      </c>
      <c r="C27" s="204">
        <v>620</v>
      </c>
      <c r="D27" s="227">
        <f t="shared" si="3"/>
        <v>0.79487179487179482</v>
      </c>
      <c r="E27" s="204">
        <v>678</v>
      </c>
      <c r="F27" s="218">
        <f t="shared" si="4"/>
        <v>0.91445427728613571</v>
      </c>
    </row>
    <row r="28" spans="1:6" ht="13.5" customHeight="1" x14ac:dyDescent="0.25">
      <c r="A28" s="203" t="s">
        <v>39</v>
      </c>
      <c r="B28" s="204">
        <v>547</v>
      </c>
      <c r="C28" s="204">
        <v>460</v>
      </c>
      <c r="D28" s="227">
        <f t="shared" si="3"/>
        <v>0.84095063985374774</v>
      </c>
      <c r="E28" s="204">
        <v>460</v>
      </c>
      <c r="F28" s="218">
        <f t="shared" si="4"/>
        <v>1</v>
      </c>
    </row>
    <row r="29" spans="1:6" ht="16.5" hidden="1" customHeight="1" thickBot="1" x14ac:dyDescent="0.25">
      <c r="A29" s="203" t="s">
        <v>40</v>
      </c>
      <c r="B29" s="204">
        <v>378</v>
      </c>
      <c r="C29" s="204">
        <v>340</v>
      </c>
      <c r="D29" s="227">
        <f t="shared" si="3"/>
        <v>0.89947089947089942</v>
      </c>
      <c r="E29" s="204">
        <v>396</v>
      </c>
      <c r="F29" s="218">
        <f t="shared" si="4"/>
        <v>0.85858585858585856</v>
      </c>
    </row>
    <row r="30" spans="1:6" ht="17.25" customHeight="1" x14ac:dyDescent="0.25">
      <c r="A30" s="203" t="s">
        <v>41</v>
      </c>
      <c r="B30" s="204">
        <v>1305</v>
      </c>
      <c r="C30" s="204">
        <v>1100</v>
      </c>
      <c r="D30" s="227">
        <f t="shared" si="3"/>
        <v>0.84291187739463602</v>
      </c>
      <c r="E30" s="204">
        <v>1024</v>
      </c>
      <c r="F30" s="218">
        <f t="shared" si="4"/>
        <v>1.07421875</v>
      </c>
    </row>
    <row r="31" spans="1:6" x14ac:dyDescent="0.25">
      <c r="A31" s="203" t="s">
        <v>42</v>
      </c>
      <c r="B31" s="204"/>
      <c r="C31" s="204"/>
      <c r="D31" s="227"/>
      <c r="E31" s="204"/>
      <c r="F31" s="228"/>
    </row>
    <row r="32" spans="1:6" x14ac:dyDescent="0.25">
      <c r="A32" s="203" t="s">
        <v>73</v>
      </c>
      <c r="B32" s="204">
        <v>11</v>
      </c>
      <c r="C32" s="204">
        <v>5</v>
      </c>
      <c r="D32" s="227">
        <f t="shared" ref="D32" si="5">C32/B32</f>
        <v>0.45454545454545453</v>
      </c>
      <c r="E32" s="204">
        <v>11</v>
      </c>
      <c r="F32" s="218">
        <f t="shared" ref="F32" si="6">C32/E32</f>
        <v>0.45454545454545453</v>
      </c>
    </row>
    <row r="33" spans="1:6" ht="15.75" thickBot="1" x14ac:dyDescent="0.3">
      <c r="A33" s="203" t="s">
        <v>43</v>
      </c>
      <c r="B33" s="204"/>
      <c r="C33" s="204"/>
      <c r="D33" s="227"/>
      <c r="E33" s="204"/>
      <c r="F33" s="228"/>
    </row>
    <row r="34" spans="1:6" ht="15.75" thickBot="1" x14ac:dyDescent="0.3">
      <c r="A34" s="162" t="s">
        <v>74</v>
      </c>
      <c r="B34" s="128">
        <f>B35+B36+B37+B38+B39+B40+B41+B42</f>
        <v>21624</v>
      </c>
      <c r="C34" s="128">
        <f>C35+C36+C37+C38+C39+C40+C41+C42</f>
        <v>14266</v>
      </c>
      <c r="D34" s="165">
        <f>C34/B34</f>
        <v>0.65972992970773214</v>
      </c>
      <c r="E34" s="128">
        <f>E35+E36+E37+E38+E39+E40+E41+E42</f>
        <v>14948</v>
      </c>
      <c r="F34" s="161">
        <f>C34/E34</f>
        <v>0.95437516724645433</v>
      </c>
    </row>
    <row r="35" spans="1:6" x14ac:dyDescent="0.25">
      <c r="A35" s="164" t="s">
        <v>44</v>
      </c>
      <c r="B35" s="127">
        <v>304</v>
      </c>
      <c r="C35" s="185">
        <v>300</v>
      </c>
      <c r="D35" s="188">
        <f>C35/B35</f>
        <v>0.98684210526315785</v>
      </c>
      <c r="E35" s="185">
        <v>299</v>
      </c>
      <c r="F35" s="186">
        <f>C35/E35</f>
        <v>1.0033444816053512</v>
      </c>
    </row>
    <row r="36" spans="1:6" x14ac:dyDescent="0.25">
      <c r="A36" s="146" t="s">
        <v>45</v>
      </c>
      <c r="B36" s="122">
        <v>187</v>
      </c>
      <c r="C36" s="187">
        <v>152</v>
      </c>
      <c r="D36" s="188">
        <f t="shared" ref="D36:D42" si="7">C36/B36</f>
        <v>0.81283422459893051</v>
      </c>
      <c r="E36" s="187">
        <v>174</v>
      </c>
      <c r="F36" s="189">
        <f>C36/E36</f>
        <v>0.87356321839080464</v>
      </c>
    </row>
    <row r="37" spans="1:6" x14ac:dyDescent="0.25">
      <c r="A37" s="146" t="s">
        <v>46</v>
      </c>
      <c r="B37" s="122">
        <v>4180</v>
      </c>
      <c r="C37" s="187">
        <v>2400</v>
      </c>
      <c r="D37" s="188">
        <f t="shared" si="7"/>
        <v>0.57416267942583732</v>
      </c>
      <c r="E37" s="187">
        <v>2500</v>
      </c>
      <c r="F37" s="189">
        <f>C37/E37</f>
        <v>0.96</v>
      </c>
    </row>
    <row r="38" spans="1:6" x14ac:dyDescent="0.25">
      <c r="A38" s="146" t="s">
        <v>47</v>
      </c>
      <c r="B38" s="122">
        <v>2170</v>
      </c>
      <c r="C38" s="187">
        <v>2052</v>
      </c>
      <c r="D38" s="188">
        <f t="shared" si="7"/>
        <v>0.94562211981566824</v>
      </c>
      <c r="E38" s="187">
        <v>1833</v>
      </c>
      <c r="F38" s="189">
        <f t="shared" ref="F38:F42" si="8">C38/E38</f>
        <v>1.1194762684124386</v>
      </c>
    </row>
    <row r="39" spans="1:6" x14ac:dyDescent="0.25">
      <c r="A39" s="146" t="s">
        <v>48</v>
      </c>
      <c r="B39" s="122">
        <v>4510</v>
      </c>
      <c r="C39" s="187">
        <v>3612</v>
      </c>
      <c r="D39" s="188">
        <f t="shared" si="7"/>
        <v>0.80088691796008871</v>
      </c>
      <c r="E39" s="187">
        <v>3532</v>
      </c>
      <c r="F39" s="189">
        <f t="shared" si="8"/>
        <v>1.0226500566251415</v>
      </c>
    </row>
    <row r="40" spans="1:6" x14ac:dyDescent="0.25">
      <c r="A40" s="146" t="s">
        <v>49</v>
      </c>
      <c r="B40" s="122">
        <v>3696</v>
      </c>
      <c r="C40" s="187">
        <v>2250</v>
      </c>
      <c r="D40" s="188">
        <f t="shared" si="7"/>
        <v>0.60876623376623373</v>
      </c>
      <c r="E40" s="187">
        <v>2860</v>
      </c>
      <c r="F40" s="189">
        <f t="shared" si="8"/>
        <v>0.78671328671328666</v>
      </c>
    </row>
    <row r="41" spans="1:6" x14ac:dyDescent="0.25">
      <c r="A41" s="146" t="s">
        <v>50</v>
      </c>
      <c r="B41" s="122">
        <v>3684</v>
      </c>
      <c r="C41" s="187">
        <v>3500</v>
      </c>
      <c r="D41" s="188">
        <f t="shared" si="7"/>
        <v>0.95005428881650378</v>
      </c>
      <c r="E41" s="187">
        <v>2700</v>
      </c>
      <c r="F41" s="189">
        <f t="shared" si="8"/>
        <v>1.2962962962962963</v>
      </c>
    </row>
    <row r="42" spans="1:6" ht="15.75" thickBot="1" x14ac:dyDescent="0.3">
      <c r="A42" s="147" t="s">
        <v>51</v>
      </c>
      <c r="B42" s="124">
        <v>2893</v>
      </c>
      <c r="C42" s="190">
        <v>0</v>
      </c>
      <c r="D42" s="188">
        <f t="shared" si="7"/>
        <v>0</v>
      </c>
      <c r="E42" s="190">
        <v>1050</v>
      </c>
      <c r="F42" s="191">
        <f t="shared" si="8"/>
        <v>0</v>
      </c>
    </row>
    <row r="43" spans="1:6" ht="15.75" thickBot="1" x14ac:dyDescent="0.3">
      <c r="A43" s="162" t="s">
        <v>15</v>
      </c>
      <c r="B43" s="128">
        <f>B44+B45+B46+B47</f>
        <v>979.8</v>
      </c>
      <c r="C43" s="128">
        <f>C44+C45+C46+C47</f>
        <v>472.79999999999995</v>
      </c>
      <c r="D43" s="163">
        <f>C43/B43</f>
        <v>0.48254745866503368</v>
      </c>
      <c r="E43" s="128">
        <f>E44+E45+E46+E47</f>
        <v>936.6</v>
      </c>
      <c r="F43" s="161">
        <f>C43/E43</f>
        <v>0.50480461242793073</v>
      </c>
    </row>
    <row r="44" spans="1:6" x14ac:dyDescent="0.25">
      <c r="A44" s="168" t="s">
        <v>52</v>
      </c>
      <c r="B44" s="126">
        <v>34.5</v>
      </c>
      <c r="C44" s="176">
        <v>60</v>
      </c>
      <c r="D44" s="193">
        <f t="shared" ref="D44:D47" si="9">C44/B44</f>
        <v>1.7391304347826086</v>
      </c>
      <c r="E44" s="176">
        <v>22.8</v>
      </c>
      <c r="F44" s="125">
        <f t="shared" ref="F44:F53" si="10">C44/E44</f>
        <v>2.6315789473684208</v>
      </c>
    </row>
    <row r="45" spans="1:6" x14ac:dyDescent="0.25">
      <c r="A45" s="142" t="s">
        <v>53</v>
      </c>
      <c r="B45" s="120">
        <v>524.4</v>
      </c>
      <c r="C45" s="122">
        <v>256.39999999999998</v>
      </c>
      <c r="D45" s="166">
        <f t="shared" si="9"/>
        <v>0.48893974065598778</v>
      </c>
      <c r="E45" s="122">
        <v>487.8</v>
      </c>
      <c r="F45" s="175">
        <f t="shared" si="10"/>
        <v>0.52562525625256251</v>
      </c>
    </row>
    <row r="46" spans="1:6" x14ac:dyDescent="0.25">
      <c r="A46" s="142" t="s">
        <v>54</v>
      </c>
      <c r="B46" s="120">
        <v>414</v>
      </c>
      <c r="C46" s="122">
        <v>149.5</v>
      </c>
      <c r="D46" s="166">
        <f t="shared" si="9"/>
        <v>0.3611111111111111</v>
      </c>
      <c r="E46" s="123">
        <v>414</v>
      </c>
      <c r="F46" s="175">
        <f t="shared" si="10"/>
        <v>0.3611111111111111</v>
      </c>
    </row>
    <row r="47" spans="1:6" ht="15.75" thickBot="1" x14ac:dyDescent="0.3">
      <c r="A47" s="147" t="s">
        <v>15</v>
      </c>
      <c r="B47" s="121">
        <v>6.9</v>
      </c>
      <c r="C47" s="124">
        <v>6.9</v>
      </c>
      <c r="D47" s="177">
        <f t="shared" si="9"/>
        <v>1</v>
      </c>
      <c r="E47" s="178">
        <v>12</v>
      </c>
      <c r="F47" s="179">
        <f t="shared" si="10"/>
        <v>0.57500000000000007</v>
      </c>
    </row>
    <row r="48" spans="1:6" ht="15.75" thickBot="1" x14ac:dyDescent="0.3">
      <c r="A48" s="211" t="s">
        <v>75</v>
      </c>
      <c r="B48" s="212">
        <f>B49+B50+B51+B52+B53</f>
        <v>2167</v>
      </c>
      <c r="C48" s="212">
        <f>C49+C50+C52+C51+C53</f>
        <v>720</v>
      </c>
      <c r="D48" s="213">
        <f>C48/B48</f>
        <v>0.33225657591139823</v>
      </c>
      <c r="E48" s="212">
        <f>E49+E50+E51+E52+E53</f>
        <v>1340</v>
      </c>
      <c r="F48" s="214">
        <f t="shared" si="10"/>
        <v>0.53731343283582089</v>
      </c>
    </row>
    <row r="49" spans="1:6" x14ac:dyDescent="0.25">
      <c r="A49" s="215" t="s">
        <v>55</v>
      </c>
      <c r="B49" s="216">
        <v>283</v>
      </c>
      <c r="C49" s="216">
        <v>80</v>
      </c>
      <c r="D49" s="217">
        <f t="shared" ref="D49:D53" si="11">C49/B49</f>
        <v>0.28268551236749118</v>
      </c>
      <c r="E49" s="216">
        <v>190</v>
      </c>
      <c r="F49" s="218">
        <f t="shared" si="10"/>
        <v>0.42105263157894735</v>
      </c>
    </row>
    <row r="50" spans="1:6" x14ac:dyDescent="0.25">
      <c r="A50" s="203" t="s">
        <v>76</v>
      </c>
      <c r="B50" s="204">
        <v>375</v>
      </c>
      <c r="C50" s="204">
        <v>120</v>
      </c>
      <c r="D50" s="219">
        <f t="shared" si="11"/>
        <v>0.32</v>
      </c>
      <c r="E50" s="204">
        <v>250</v>
      </c>
      <c r="F50" s="220">
        <f t="shared" si="10"/>
        <v>0.48</v>
      </c>
    </row>
    <row r="51" spans="1:6" x14ac:dyDescent="0.25">
      <c r="A51" s="203" t="s">
        <v>21</v>
      </c>
      <c r="B51" s="204">
        <v>759</v>
      </c>
      <c r="C51" s="204">
        <v>250</v>
      </c>
      <c r="D51" s="219">
        <f t="shared" si="11"/>
        <v>0.32938076416337286</v>
      </c>
      <c r="E51" s="204">
        <v>380</v>
      </c>
      <c r="F51" s="220">
        <f t="shared" si="10"/>
        <v>0.65789473684210531</v>
      </c>
    </row>
    <row r="52" spans="1:6" x14ac:dyDescent="0.25">
      <c r="A52" s="203" t="s">
        <v>63</v>
      </c>
      <c r="B52" s="204"/>
      <c r="C52" s="204"/>
      <c r="D52" s="221" t="e">
        <f t="shared" si="11"/>
        <v>#DIV/0!</v>
      </c>
      <c r="E52" s="222"/>
      <c r="F52" s="223" t="e">
        <f t="shared" si="10"/>
        <v>#DIV/0!</v>
      </c>
    </row>
    <row r="53" spans="1:6" ht="15.75" thickBot="1" x14ac:dyDescent="0.3">
      <c r="A53" s="207" t="s">
        <v>56</v>
      </c>
      <c r="B53" s="208">
        <v>750</v>
      </c>
      <c r="C53" s="208">
        <v>270</v>
      </c>
      <c r="D53" s="224">
        <f t="shared" si="11"/>
        <v>0.36</v>
      </c>
      <c r="E53" s="208">
        <v>520</v>
      </c>
      <c r="F53" s="225">
        <f t="shared" si="10"/>
        <v>0.51923076923076927</v>
      </c>
    </row>
    <row r="54" spans="1:6" x14ac:dyDescent="0.25">
      <c r="A54" s="118"/>
      <c r="B54" s="118"/>
      <c r="C54" s="118"/>
      <c r="D54" s="118"/>
      <c r="E54" s="118"/>
      <c r="F54" s="118"/>
    </row>
    <row r="55" spans="1:6" x14ac:dyDescent="0.25">
      <c r="A55" s="148" t="s">
        <v>27</v>
      </c>
      <c r="B55" s="148"/>
      <c r="C55" s="148"/>
      <c r="D55" s="148"/>
      <c r="E55" s="149"/>
      <c r="F55" s="149"/>
    </row>
    <row r="56" spans="1:6" x14ac:dyDescent="0.25">
      <c r="A56" s="149" t="s">
        <v>77</v>
      </c>
      <c r="B56" s="150"/>
      <c r="C56" s="150"/>
      <c r="D56" s="150"/>
      <c r="E56" s="150"/>
      <c r="F56" s="148"/>
    </row>
    <row r="96" ht="1.5" customHeight="1" x14ac:dyDescent="0.25"/>
    <row r="97" hidden="1" x14ac:dyDescent="0.25"/>
    <row r="98" hidden="1" x14ac:dyDescent="0.25"/>
    <row r="99" hidden="1" x14ac:dyDescent="0.25"/>
    <row r="100" hidden="1" x14ac:dyDescent="0.25"/>
    <row r="123" hidden="1" x14ac:dyDescent="0.25"/>
    <row r="137" hidden="1" x14ac:dyDescent="0.25"/>
    <row r="144" hidden="1" x14ac:dyDescent="0.25"/>
    <row r="146" hidden="1" x14ac:dyDescent="0.25"/>
    <row r="160" hidden="1" x14ac:dyDescent="0.25"/>
    <row r="165" hidden="1" x14ac:dyDescent="0.25"/>
    <row r="183" hidden="1" x14ac:dyDescent="0.25"/>
    <row r="197" hidden="1" x14ac:dyDescent="0.25"/>
    <row r="204" hidden="1" x14ac:dyDescent="0.25"/>
    <row r="206" hidden="1" x14ac:dyDescent="0.25"/>
    <row r="257" hidden="1" x14ac:dyDescent="0.25"/>
    <row r="264" hidden="1" x14ac:dyDescent="0.25"/>
    <row r="266" hidden="1" x14ac:dyDescent="0.25"/>
    <row r="303" hidden="1" x14ac:dyDescent="0.25"/>
    <row r="317" hidden="1" x14ac:dyDescent="0.25"/>
    <row r="324" hidden="1" x14ac:dyDescent="0.25"/>
    <row r="326" hidden="1" x14ac:dyDescent="0.25"/>
    <row r="360" hidden="1" x14ac:dyDescent="0.25"/>
    <row r="374" hidden="1" x14ac:dyDescent="0.25"/>
    <row r="381" hidden="1" x14ac:dyDescent="0.25"/>
    <row r="383" hidden="1" x14ac:dyDescent="0.25"/>
    <row r="402" hidden="1" x14ac:dyDescent="0.25"/>
    <row r="419" hidden="1" x14ac:dyDescent="0.25"/>
    <row r="433" hidden="1" x14ac:dyDescent="0.25"/>
    <row r="440" hidden="1" x14ac:dyDescent="0.25"/>
    <row r="442" hidden="1" x14ac:dyDescent="0.25"/>
    <row r="461" hidden="1" x14ac:dyDescent="0.25"/>
    <row r="539" hidden="1" x14ac:dyDescent="0.25"/>
    <row r="553" hidden="1" x14ac:dyDescent="0.25"/>
    <row r="560" hidden="1" x14ac:dyDescent="0.25"/>
    <row r="562" hidden="1" x14ac:dyDescent="0.25"/>
    <row r="581" hidden="1" x14ac:dyDescent="0.25"/>
    <row r="606" hidden="1" x14ac:dyDescent="0.25"/>
    <row r="620" hidden="1" x14ac:dyDescent="0.25"/>
    <row r="627" hidden="1" x14ac:dyDescent="0.25"/>
    <row r="629" hidden="1" x14ac:dyDescent="0.25"/>
    <row r="648" hidden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потреб</vt:lpstr>
      <vt:lpstr>Күздүк себүү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2017-12-01T05:09:05Z</cp:lastPrinted>
  <dcterms:created xsi:type="dcterms:W3CDTF">2015-01-16T10:26:51Z</dcterms:created>
  <dcterms:modified xsi:type="dcterms:W3CDTF">2017-12-01T05:15:46Z</dcterms:modified>
</cp:coreProperties>
</file>